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380" windowHeight="11595" tabRatio="857" activeTab="9"/>
  </bookViews>
  <sheets>
    <sheet name="ПОДА" sheetId="1" r:id="rId1"/>
    <sheet name="ДЦ" sheetId="2" r:id="rId2"/>
    <sheet name="Толчок спринт" sheetId="3" r:id="rId3"/>
    <sheet name="Арм. рывок" sheetId="4" r:id="rId4"/>
    <sheet name="Жим1" sheetId="5" r:id="rId5"/>
    <sheet name="Двоеборье" sheetId="6" r:id="rId6"/>
    <sheet name="Рывок" sheetId="7" r:id="rId7"/>
    <sheet name="Марафон" sheetId="8" r:id="rId8"/>
    <sheet name="Полумарафон" sheetId="9" r:id="rId9"/>
    <sheet name="Эстафета" sheetId="10" r:id="rId10"/>
    <sheet name="КОМАНДНОЕ" sheetId="11" r:id="rId11"/>
  </sheets>
  <definedNames>
    <definedName name="_xlnm.Print_Area" localSheetId="10">'КОМАНДНОЕ'!$A$1:$R$39</definedName>
  </definedNames>
  <calcPr fullCalcOnLoad="1" fullPrecision="0"/>
</workbook>
</file>

<file path=xl/sharedStrings.xml><?xml version="1.0" encoding="utf-8"?>
<sst xmlns="http://schemas.openxmlformats.org/spreadsheetml/2006/main" count="1056" uniqueCount="295">
  <si>
    <t>рывок</t>
  </si>
  <si>
    <t>Главный судья</t>
  </si>
  <si>
    <t>Команда</t>
  </si>
  <si>
    <t>Денисов И.Н.</t>
  </si>
  <si>
    <t xml:space="preserve">Рывок Сумма </t>
  </si>
  <si>
    <t>Вес</t>
  </si>
  <si>
    <t>Вес гирь</t>
  </si>
  <si>
    <t>Толчок</t>
  </si>
  <si>
    <t>Рывок</t>
  </si>
  <si>
    <t>Тренер</t>
  </si>
  <si>
    <t>Ф.И.О.</t>
  </si>
  <si>
    <t>Разряд</t>
  </si>
  <si>
    <t>Дата рожд.</t>
  </si>
  <si>
    <t>Очки</t>
  </si>
  <si>
    <t xml:space="preserve"> Рывок </t>
  </si>
  <si>
    <t>РОССИЙСКИЙ СОЮЗ ГИРЕВОГО СПОРТА</t>
  </si>
  <si>
    <t>Место</t>
  </si>
  <si>
    <t xml:space="preserve">Главный секретарь </t>
  </si>
  <si>
    <t>Женщины</t>
  </si>
  <si>
    <t>Категория спортсмена</t>
  </si>
  <si>
    <t>МИРОВАЯ АССОЦИАЦИЯ КЛУБОВ ГИРЕВОГО СПОРТА</t>
  </si>
  <si>
    <t>МИРОВАЯ ФЕДЕРАЦИЯ ГИРЕВОГО СПОРТА</t>
  </si>
  <si>
    <t>5 минут</t>
  </si>
  <si>
    <t>Весовая категория</t>
  </si>
  <si>
    <t>Очки в команду</t>
  </si>
  <si>
    <t>Мужчины</t>
  </si>
  <si>
    <t>Жим</t>
  </si>
  <si>
    <t>ДЦ</t>
  </si>
  <si>
    <t xml:space="preserve">Полумарафон </t>
  </si>
  <si>
    <t>ПОДА</t>
  </si>
  <si>
    <t>Марафон</t>
  </si>
  <si>
    <t xml:space="preserve"> </t>
  </si>
  <si>
    <t>Главный секретарь</t>
  </si>
  <si>
    <t>ПРОТОКОЛ</t>
  </si>
  <si>
    <t xml:space="preserve"> МУЖЧИНЫ</t>
  </si>
  <si>
    <t>PLACE</t>
  </si>
  <si>
    <t>Name</t>
  </si>
  <si>
    <t>Армейский рывок</t>
  </si>
  <si>
    <t xml:space="preserve">Марафон </t>
  </si>
  <si>
    <t>Сумма</t>
  </si>
  <si>
    <t xml:space="preserve">Командный зачет </t>
  </si>
  <si>
    <t>Толчок 5минут</t>
  </si>
  <si>
    <t>Толчок 3минуты</t>
  </si>
  <si>
    <t>Толчок 1минута</t>
  </si>
  <si>
    <t xml:space="preserve"> Длинный цикл</t>
  </si>
  <si>
    <t>Длинный цикл 5минут</t>
  </si>
  <si>
    <t>Длинный цикл 3минуты</t>
  </si>
  <si>
    <t>Двоеборье 10 минут</t>
  </si>
  <si>
    <t>Двоеборье 5 минут</t>
  </si>
  <si>
    <t>Длинный цикл 10минут</t>
  </si>
  <si>
    <t>Спринт в толчке гирь</t>
  </si>
  <si>
    <t>Рывок 10минут</t>
  </si>
  <si>
    <t xml:space="preserve">МЕСТО </t>
  </si>
  <si>
    <t xml:space="preserve">"Гиревые войны" </t>
  </si>
  <si>
    <t xml:space="preserve">г.Москва </t>
  </si>
  <si>
    <t>9-10 октября 2019 года</t>
  </si>
  <si>
    <t xml:space="preserve"> ФЕСТИВАЛЬ СПОРТА И ЗОЖ СН ПРО 2019</t>
  </si>
  <si>
    <t>ФЕСТИВАЛЬ СПОРТА И ЗОЖ СН ПРО 2019</t>
  </si>
  <si>
    <t xml:space="preserve">Место </t>
  </si>
  <si>
    <t>Юноши</t>
  </si>
  <si>
    <t>Длинный цикл 1минута</t>
  </si>
  <si>
    <t>12 минут</t>
  </si>
  <si>
    <t>LOVER</t>
  </si>
  <si>
    <t>PRO.</t>
  </si>
  <si>
    <t>СУММА</t>
  </si>
  <si>
    <t>МЕСТО</t>
  </si>
  <si>
    <t xml:space="preserve">ЖЕНЩИНЫ </t>
  </si>
  <si>
    <t>Рывок 5минут</t>
  </si>
  <si>
    <t>Девушки</t>
  </si>
  <si>
    <t>Ветераны - женщины</t>
  </si>
  <si>
    <t>Ветераны - мужчины</t>
  </si>
  <si>
    <t xml:space="preserve">Толчок </t>
  </si>
  <si>
    <t>Полумарафон</t>
  </si>
  <si>
    <t>№ потока</t>
  </si>
  <si>
    <t>№ помоста</t>
  </si>
  <si>
    <t>4х2 минуты</t>
  </si>
  <si>
    <t>60 минут</t>
  </si>
  <si>
    <t>30 минут</t>
  </si>
  <si>
    <t xml:space="preserve">Рывок </t>
  </si>
  <si>
    <t xml:space="preserve">Ромасъ Дарья </t>
  </si>
  <si>
    <t xml:space="preserve">Большой Куш </t>
  </si>
  <si>
    <t xml:space="preserve">Савлова Виктория </t>
  </si>
  <si>
    <t xml:space="preserve">Султанов Ильяс </t>
  </si>
  <si>
    <t>ID</t>
  </si>
  <si>
    <t xml:space="preserve">Голубицкий Александр </t>
  </si>
  <si>
    <t>ЗМС</t>
  </si>
  <si>
    <t xml:space="preserve">Карнилов Игнатий </t>
  </si>
  <si>
    <t>73+</t>
  </si>
  <si>
    <t xml:space="preserve">Положиев Константин </t>
  </si>
  <si>
    <t xml:space="preserve">Полетаев Олег </t>
  </si>
  <si>
    <t>3ю</t>
  </si>
  <si>
    <t xml:space="preserve">Полетаев Артем </t>
  </si>
  <si>
    <t>Малясов Никита</t>
  </si>
  <si>
    <t xml:space="preserve">Полетаева Татьяна </t>
  </si>
  <si>
    <t>48+</t>
  </si>
  <si>
    <t xml:space="preserve">Полетаева Ксения </t>
  </si>
  <si>
    <t xml:space="preserve">Маджуга Марина </t>
  </si>
  <si>
    <t xml:space="preserve">Ванин Виктор </t>
  </si>
  <si>
    <t>МС</t>
  </si>
  <si>
    <t>Рязанская Область</t>
  </si>
  <si>
    <t>Шелихов Александр</t>
  </si>
  <si>
    <t>Ванин В.В.</t>
  </si>
  <si>
    <t xml:space="preserve">Жук Мария </t>
  </si>
  <si>
    <t>68+</t>
  </si>
  <si>
    <t>Джангиров Антон</t>
  </si>
  <si>
    <t>Москва</t>
  </si>
  <si>
    <t>78+</t>
  </si>
  <si>
    <t xml:space="preserve">Волосовцев Дмитрий </t>
  </si>
  <si>
    <t>МСМК</t>
  </si>
  <si>
    <t>Санта Моника</t>
  </si>
  <si>
    <t xml:space="preserve">Лобанов Дмитрий </t>
  </si>
  <si>
    <t>Кристалл</t>
  </si>
  <si>
    <t xml:space="preserve">Михайленко Павел </t>
  </si>
  <si>
    <t>Доберман</t>
  </si>
  <si>
    <t>Сморчкова Алена</t>
  </si>
  <si>
    <t xml:space="preserve">Аскаров Артур </t>
  </si>
  <si>
    <t>Романов И.А.</t>
  </si>
  <si>
    <t>85+</t>
  </si>
  <si>
    <t>СГАУ</t>
  </si>
  <si>
    <t xml:space="preserve">Насенова Магмур </t>
  </si>
  <si>
    <t xml:space="preserve">Перепелов Антон </t>
  </si>
  <si>
    <t>95+</t>
  </si>
  <si>
    <t>КМС</t>
  </si>
  <si>
    <t xml:space="preserve">Комоцкий Виталий </t>
  </si>
  <si>
    <t xml:space="preserve">Митяшкин Владислав </t>
  </si>
  <si>
    <t>ГИРЕОН</t>
  </si>
  <si>
    <t>Самостоятельно</t>
  </si>
  <si>
    <t xml:space="preserve">Лазаришин Владимир </t>
  </si>
  <si>
    <t>ВЕТЕРАНЫ - мужчины</t>
  </si>
  <si>
    <t>Митяшкин В.В,</t>
  </si>
  <si>
    <t xml:space="preserve">Коршиков Анатолий </t>
  </si>
  <si>
    <t>Митяшкин В.В.</t>
  </si>
  <si>
    <t>Митяшев В.В.</t>
  </si>
  <si>
    <t xml:space="preserve">Чернышов Генадий </t>
  </si>
  <si>
    <t xml:space="preserve">Кайнов Сергей </t>
  </si>
  <si>
    <t xml:space="preserve">ГИРЕОН </t>
  </si>
  <si>
    <t>Сергеев В.</t>
  </si>
  <si>
    <t xml:space="preserve">Савченко Павел </t>
  </si>
  <si>
    <t xml:space="preserve">Чуркина Наталья </t>
  </si>
  <si>
    <t xml:space="preserve">Сергеев Василий </t>
  </si>
  <si>
    <t xml:space="preserve">Самостоятельно </t>
  </si>
  <si>
    <t xml:space="preserve">Сергеева Юлия </t>
  </si>
  <si>
    <t>Котиков Е.В.</t>
  </si>
  <si>
    <t xml:space="preserve">Котиков Евгений </t>
  </si>
  <si>
    <t>Митяшкин Владислав</t>
  </si>
  <si>
    <t xml:space="preserve">Рыжов Владимир </t>
  </si>
  <si>
    <t xml:space="preserve">Зубояров Ильдар </t>
  </si>
  <si>
    <t xml:space="preserve">Алексеева Елена </t>
  </si>
  <si>
    <t xml:space="preserve">г. Серпухов </t>
  </si>
  <si>
    <t xml:space="preserve">Можаров Александр </t>
  </si>
  <si>
    <t xml:space="preserve">Левандовская Анна </t>
  </si>
  <si>
    <t xml:space="preserve">Коваленко Дмитрий </t>
  </si>
  <si>
    <t xml:space="preserve">Фаткулин Рустам </t>
  </si>
  <si>
    <t>ДНР</t>
  </si>
  <si>
    <t xml:space="preserve">Фаткулин Рафаэль </t>
  </si>
  <si>
    <t xml:space="preserve">Фаткулин Руслан </t>
  </si>
  <si>
    <t xml:space="preserve">Мочалов Борис </t>
  </si>
  <si>
    <t xml:space="preserve">Кузин Павел </t>
  </si>
  <si>
    <t xml:space="preserve">Кузнецов Валентин </t>
  </si>
  <si>
    <t xml:space="preserve">Козлов Павел </t>
  </si>
  <si>
    <t xml:space="preserve">Цирибко Олег </t>
  </si>
  <si>
    <t xml:space="preserve">Беларусь </t>
  </si>
  <si>
    <t xml:space="preserve">Цирибко Владимир </t>
  </si>
  <si>
    <t xml:space="preserve">Сухоцкий Игорь </t>
  </si>
  <si>
    <t xml:space="preserve">Нафиков Рустам </t>
  </si>
  <si>
    <t xml:space="preserve">Куприянов Павел </t>
  </si>
  <si>
    <t xml:space="preserve">Зудина Елена </t>
  </si>
  <si>
    <t xml:space="preserve">Юскова Алла </t>
  </si>
  <si>
    <t xml:space="preserve">Плотников Андрей </t>
  </si>
  <si>
    <t xml:space="preserve">Сошников Никита </t>
  </si>
  <si>
    <t xml:space="preserve">Корецкий Александр </t>
  </si>
  <si>
    <t xml:space="preserve">Нилов Алексей </t>
  </si>
  <si>
    <t xml:space="preserve">Жабинн Дмитрий </t>
  </si>
  <si>
    <t xml:space="preserve">Кристалл </t>
  </si>
  <si>
    <t>Леванов Виктор</t>
  </si>
  <si>
    <t xml:space="preserve">Сенатор Владимир </t>
  </si>
  <si>
    <t xml:space="preserve">Власов Александр  </t>
  </si>
  <si>
    <t>Люберцы</t>
  </si>
  <si>
    <t xml:space="preserve">Бесчастнов Юрий </t>
  </si>
  <si>
    <t>Фокина Ольга</t>
  </si>
  <si>
    <t xml:space="preserve">Сёмочкин Артем </t>
  </si>
  <si>
    <t>г. Мирный</t>
  </si>
  <si>
    <t xml:space="preserve">Чемиксов Виктор </t>
  </si>
  <si>
    <t>Flight fit</t>
  </si>
  <si>
    <t>Астраханская область</t>
  </si>
  <si>
    <t xml:space="preserve">Степанов Виталий </t>
  </si>
  <si>
    <t xml:space="preserve">Паладийчук Александр </t>
  </si>
  <si>
    <t xml:space="preserve">МС </t>
  </si>
  <si>
    <t>Шапавалов Е.Г.</t>
  </si>
  <si>
    <t xml:space="preserve">Пузанков Евгений </t>
  </si>
  <si>
    <t xml:space="preserve">Юденков Алексей </t>
  </si>
  <si>
    <t xml:space="preserve">Горячкин Дмитрий </t>
  </si>
  <si>
    <t>г. Новороссийск</t>
  </si>
  <si>
    <t xml:space="preserve">Зюзин Владимир </t>
  </si>
  <si>
    <t xml:space="preserve">Костин Алексей </t>
  </si>
  <si>
    <t>Ленком</t>
  </si>
  <si>
    <t>Еремеев Илья</t>
  </si>
  <si>
    <t xml:space="preserve">Ленком </t>
  </si>
  <si>
    <t xml:space="preserve">Радченко Мария </t>
  </si>
  <si>
    <t xml:space="preserve">Трутко Павел </t>
  </si>
  <si>
    <t>воен. ак. РВСН</t>
  </si>
  <si>
    <t xml:space="preserve">Денисов И. Н. </t>
  </si>
  <si>
    <t>Денисов И. Н.</t>
  </si>
  <si>
    <t xml:space="preserve">Возраст </t>
  </si>
  <si>
    <t xml:space="preserve">Кунцевич Антон </t>
  </si>
  <si>
    <t>Бондаренко Н. В.</t>
  </si>
  <si>
    <t>58+</t>
  </si>
  <si>
    <t xml:space="preserve">Попов Иван </t>
  </si>
  <si>
    <t>Симушин А.М,</t>
  </si>
  <si>
    <t>30/32</t>
  </si>
  <si>
    <t xml:space="preserve">Бондаренко Никита </t>
  </si>
  <si>
    <t xml:space="preserve">Денисов Иван </t>
  </si>
  <si>
    <t xml:space="preserve">Шаров Василий </t>
  </si>
  <si>
    <t>FLIGHT FIT</t>
  </si>
  <si>
    <t xml:space="preserve">Матвеев Сергей </t>
  </si>
  <si>
    <t>Шматов И.Б. Хвостов</t>
  </si>
  <si>
    <t xml:space="preserve">Буянов Георгий </t>
  </si>
  <si>
    <t xml:space="preserve">Стропилин Сергей </t>
  </si>
  <si>
    <t>Толстов</t>
  </si>
  <si>
    <t xml:space="preserve">FLIGHT FIT </t>
  </si>
  <si>
    <t>Юскова Алла</t>
  </si>
  <si>
    <t>Зудина Елена</t>
  </si>
  <si>
    <t>Можаров А.Г.</t>
  </si>
  <si>
    <t xml:space="preserve">Чернов Михаил </t>
  </si>
  <si>
    <t xml:space="preserve">Ганичев Александр </t>
  </si>
  <si>
    <t>Большой Куш</t>
  </si>
  <si>
    <t xml:space="preserve">Маливчук Леонид </t>
  </si>
  <si>
    <t>Голубицкий А.И.</t>
  </si>
  <si>
    <t xml:space="preserve">Саликов Рустам </t>
  </si>
  <si>
    <t>Оренбург</t>
  </si>
  <si>
    <t>Фуитиков Н.И.</t>
  </si>
  <si>
    <t xml:space="preserve">Глинина Анастасия </t>
  </si>
  <si>
    <t xml:space="preserve">Бородин Михаил </t>
  </si>
  <si>
    <t xml:space="preserve">Ерин Максим </t>
  </si>
  <si>
    <t xml:space="preserve">Качура </t>
  </si>
  <si>
    <t xml:space="preserve">Егоров Сергей </t>
  </si>
  <si>
    <t xml:space="preserve">Чернавцев Иван </t>
  </si>
  <si>
    <t xml:space="preserve">Монолит </t>
  </si>
  <si>
    <t xml:space="preserve">Рачинская Елизавета </t>
  </si>
  <si>
    <t xml:space="preserve">Рачинский Сергей </t>
  </si>
  <si>
    <t xml:space="preserve">Салихов Рустам </t>
  </si>
  <si>
    <t xml:space="preserve">Чернышов Геннадий </t>
  </si>
  <si>
    <t>ВЕТЕРАНЫ - женщины</t>
  </si>
  <si>
    <t xml:space="preserve">Слука Игорь </t>
  </si>
  <si>
    <t>Двоеборье</t>
  </si>
  <si>
    <t>Рязанская область</t>
  </si>
  <si>
    <t>Монолит</t>
  </si>
  <si>
    <t>КГС А. Голубицкого</t>
  </si>
  <si>
    <t>Фокина А.Б.</t>
  </si>
  <si>
    <t>Козин А.А.</t>
  </si>
  <si>
    <t>Виноградов М.</t>
  </si>
  <si>
    <t>Чернов М.В,</t>
  </si>
  <si>
    <t>Телегин Э.Н.</t>
  </si>
  <si>
    <t>Лагуеский А.</t>
  </si>
  <si>
    <t>Турищев Д.В.</t>
  </si>
  <si>
    <t>Кривоконь А.И.</t>
  </si>
  <si>
    <t>В форме Кимовск</t>
  </si>
  <si>
    <t xml:space="preserve">Маркин Вячеслав </t>
  </si>
  <si>
    <t>Руднев Р.</t>
  </si>
  <si>
    <t>Фоменко Максим</t>
  </si>
  <si>
    <t>Манеев Петр</t>
  </si>
  <si>
    <t xml:space="preserve">Федорченко Алеся </t>
  </si>
  <si>
    <t>Куприянов П.И.</t>
  </si>
  <si>
    <t>Архипова Анна</t>
  </si>
  <si>
    <t>Сташук Александр</t>
  </si>
  <si>
    <t>Подольск</t>
  </si>
  <si>
    <t>Пронин Олег</t>
  </si>
  <si>
    <t>Ипатов Юрий</t>
  </si>
  <si>
    <t>Русяев А.</t>
  </si>
  <si>
    <t xml:space="preserve">Феоктистов Евгений </t>
  </si>
  <si>
    <t>Бородич Михаил</t>
  </si>
  <si>
    <t>12/8</t>
  </si>
  <si>
    <t>Ерин Максим</t>
  </si>
  <si>
    <t>53+</t>
  </si>
  <si>
    <t>Двоеборье 5 мин</t>
  </si>
  <si>
    <t>Попов Иван</t>
  </si>
  <si>
    <t>МЧС</t>
  </si>
  <si>
    <t>Цирипко Владимир</t>
  </si>
  <si>
    <t>Беларусские богатыри</t>
  </si>
  <si>
    <t>Жим 5 минут</t>
  </si>
  <si>
    <t>Жим 10 мнут</t>
  </si>
  <si>
    <t>Бондаренко Н.В.</t>
  </si>
  <si>
    <t>Симушин А.М.</t>
  </si>
  <si>
    <t xml:space="preserve">Колличество человек в зачет </t>
  </si>
  <si>
    <t>Можаров А.</t>
  </si>
  <si>
    <t>Сидоров И.В.</t>
  </si>
  <si>
    <t>Лагунский А.</t>
  </si>
  <si>
    <t>Степанов В.В.</t>
  </si>
  <si>
    <t>Кузнекцов В.А.</t>
  </si>
  <si>
    <t>Васильев А.А. Руднев С.Л.</t>
  </si>
  <si>
    <t>Качура</t>
  </si>
  <si>
    <t xml:space="preserve">   Сергеев В.</t>
  </si>
  <si>
    <t>Рачинский С.</t>
  </si>
  <si>
    <t>Жим гири</t>
  </si>
  <si>
    <t>Эстафета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</si>
</sst>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00"/>
    <numFmt numFmtId="189" formatCode="#,##0.000&quot;р.&quot;"/>
    <numFmt numFmtId="190" formatCode="#,##0.000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_р_._-;\-* #,##0.0_р_._-;_-* &quot;-&quot;?_р_._-;_-@_-"/>
    <numFmt numFmtId="197" formatCode="h:mm;@"/>
    <numFmt numFmtId="198" formatCode="[$-F400]h:mm:ss\ AM/PM"/>
    <numFmt numFmtId="199" formatCode="[h]:mm:ss;@"/>
    <numFmt numFmtId="200" formatCode="#,##0_р_."/>
    <numFmt numFmtId="201" formatCode="h:mm:ss;@"/>
    <numFmt numFmtId="202" formatCode="[$-FC19]d\ mmmm\ yyyy\ &quot;г.&quot;"/>
    <numFmt numFmtId="203" formatCode="[$-F800]dddd\,\ mmmm\ dd\,\ yyyy"/>
    <numFmt numFmtId="204" formatCode="0.0"/>
    <numFmt numFmtId="205" formatCode="0.0000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Times New Roman"/>
      <family val="1"/>
    </font>
    <font>
      <sz val="10"/>
      <color rgb="FFFFFF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6" fontId="13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88" fontId="4" fillId="0" borderId="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12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2" fillId="0" borderId="0" xfId="0" applyFont="1" applyAlignment="1">
      <alignment/>
    </xf>
    <xf numFmtId="0" fontId="59" fillId="0" borderId="16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188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0" borderId="13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188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11" fillId="0" borderId="18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4" fillId="0" borderId="2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88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88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64" fillId="33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8" fontId="4" fillId="0" borderId="19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13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8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8" fontId="4" fillId="0" borderId="3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33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view="pageLayout" workbookViewId="0" topLeftCell="A1">
      <selection activeCell="T23" sqref="T23"/>
    </sheetView>
  </sheetViews>
  <sheetFormatPr defaultColWidth="9.00390625" defaultRowHeight="12.75"/>
  <cols>
    <col min="1" max="2" width="6.625" style="0" customWidth="1"/>
    <col min="3" max="3" width="18.875" style="0" customWidth="1"/>
    <col min="4" max="8" width="7.875" style="0" customWidth="1"/>
    <col min="9" max="9" width="18.875" style="0" customWidth="1"/>
    <col min="10" max="10" width="7.875" style="0" customWidth="1"/>
    <col min="11" max="12" width="8.25390625" style="0" customWidth="1"/>
    <col min="13" max="14" width="8.875" style="0" customWidth="1"/>
    <col min="15" max="19" width="7.875" style="0" customWidth="1"/>
    <col min="20" max="20" width="18.875" style="0" customWidth="1"/>
  </cols>
  <sheetData>
    <row r="1" spans="1:20" ht="18.75">
      <c r="A1" s="4"/>
      <c r="B1" s="232" t="s">
        <v>55</v>
      </c>
      <c r="C1" s="2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2" t="s">
        <v>54</v>
      </c>
    </row>
    <row r="2" spans="1:20" ht="20.25">
      <c r="A2" s="4"/>
      <c r="B2" s="233" t="s">
        <v>20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ht="20.25">
      <c r="A3" s="4"/>
      <c r="B3" s="233" t="s">
        <v>21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1:20" ht="20.25">
      <c r="A4" s="4"/>
      <c r="B4" s="233" t="s">
        <v>15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0" ht="20.25">
      <c r="A5" s="4"/>
      <c r="B5" s="234" t="s">
        <v>56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20" ht="15.75">
      <c r="A6" s="6"/>
      <c r="B6" s="231" t="s">
        <v>53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</row>
    <row r="7" spans="1:20" ht="15.75">
      <c r="A7" s="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5.75">
      <c r="A8" s="6"/>
      <c r="B8" s="230" t="s">
        <v>33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</row>
    <row r="9" spans="1:20" ht="23.25">
      <c r="A9" s="6"/>
      <c r="B9" s="24"/>
      <c r="C9" s="24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4"/>
      <c r="S9" s="24"/>
      <c r="T9" s="55"/>
    </row>
    <row r="10" spans="1:20" ht="15.75">
      <c r="A10" s="6"/>
      <c r="B10" s="231" t="s">
        <v>29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</row>
    <row r="11" spans="2:20" ht="12.75">
      <c r="B11" s="6"/>
      <c r="C11" s="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8"/>
      <c r="P11" s="8"/>
      <c r="Q11" s="19"/>
      <c r="R11" s="7"/>
      <c r="S11" s="7"/>
      <c r="T11" s="17"/>
    </row>
    <row r="12" spans="1:20" ht="33.75">
      <c r="A12" s="9" t="s">
        <v>73</v>
      </c>
      <c r="B12" s="9" t="s">
        <v>74</v>
      </c>
      <c r="C12" s="9" t="s">
        <v>10</v>
      </c>
      <c r="D12" s="9" t="s">
        <v>12</v>
      </c>
      <c r="E12" s="9" t="s">
        <v>11</v>
      </c>
      <c r="F12" s="10" t="s">
        <v>5</v>
      </c>
      <c r="G12" s="10" t="s">
        <v>23</v>
      </c>
      <c r="H12" s="10" t="s">
        <v>6</v>
      </c>
      <c r="I12" s="9" t="s">
        <v>2</v>
      </c>
      <c r="J12" s="9" t="s">
        <v>279</v>
      </c>
      <c r="K12" s="9" t="s">
        <v>280</v>
      </c>
      <c r="L12" s="9" t="s">
        <v>65</v>
      </c>
      <c r="M12" s="9" t="s">
        <v>78</v>
      </c>
      <c r="N12" s="9" t="s">
        <v>48</v>
      </c>
      <c r="O12" s="10" t="s">
        <v>65</v>
      </c>
      <c r="P12" s="9" t="s">
        <v>27</v>
      </c>
      <c r="Q12" s="9" t="s">
        <v>65</v>
      </c>
      <c r="R12" s="9" t="s">
        <v>11</v>
      </c>
      <c r="S12" s="9" t="s">
        <v>24</v>
      </c>
      <c r="T12" s="9" t="s">
        <v>9</v>
      </c>
    </row>
    <row r="13" spans="1:20" ht="15">
      <c r="A13" s="106"/>
      <c r="B13" s="69"/>
      <c r="C13" s="37" t="s">
        <v>115</v>
      </c>
      <c r="D13" s="16">
        <v>1995</v>
      </c>
      <c r="E13" s="16"/>
      <c r="F13" s="66">
        <v>92.2</v>
      </c>
      <c r="G13" s="67">
        <v>95</v>
      </c>
      <c r="H13" s="67">
        <v>16</v>
      </c>
      <c r="I13" s="39" t="s">
        <v>237</v>
      </c>
      <c r="J13" s="39"/>
      <c r="K13" s="160">
        <v>53</v>
      </c>
      <c r="L13" s="39">
        <v>1</v>
      </c>
      <c r="M13" s="39"/>
      <c r="N13" s="16"/>
      <c r="O13" s="16"/>
      <c r="P13" s="117">
        <v>28</v>
      </c>
      <c r="Q13" s="16">
        <v>1</v>
      </c>
      <c r="R13" s="53"/>
      <c r="S13" s="53"/>
      <c r="T13" s="68" t="s">
        <v>116</v>
      </c>
    </row>
    <row r="14" spans="1:20" ht="15">
      <c r="A14" s="106"/>
      <c r="B14" s="69"/>
      <c r="C14" s="12" t="s">
        <v>260</v>
      </c>
      <c r="D14" s="131">
        <v>206</v>
      </c>
      <c r="E14" s="131"/>
      <c r="F14" s="131">
        <v>58</v>
      </c>
      <c r="G14" s="151"/>
      <c r="H14" s="67">
        <v>4</v>
      </c>
      <c r="I14" s="39"/>
      <c r="J14" s="160">
        <v>105</v>
      </c>
      <c r="K14" s="117">
        <v>190</v>
      </c>
      <c r="L14" s="39">
        <v>1</v>
      </c>
      <c r="M14" s="39"/>
      <c r="N14" s="16"/>
      <c r="O14" s="16"/>
      <c r="P14" s="106"/>
      <c r="Q14" s="16"/>
      <c r="R14" s="53"/>
      <c r="S14" s="53"/>
      <c r="T14" s="68" t="s">
        <v>292</v>
      </c>
    </row>
    <row r="16" spans="3:17" ht="12.75">
      <c r="C16" t="s">
        <v>1</v>
      </c>
      <c r="E16" t="s">
        <v>3</v>
      </c>
      <c r="M16" t="s">
        <v>17</v>
      </c>
      <c r="Q16" t="s">
        <v>281</v>
      </c>
    </row>
  </sheetData>
  <sheetProtection/>
  <mergeCells count="8">
    <mergeCell ref="B8:T8"/>
    <mergeCell ref="B10:T10"/>
    <mergeCell ref="B1:C1"/>
    <mergeCell ref="B2:T2"/>
    <mergeCell ref="B3:T3"/>
    <mergeCell ref="B4:T4"/>
    <mergeCell ref="B5:T5"/>
    <mergeCell ref="B6:T6"/>
  </mergeCells>
  <printOptions/>
  <pageMargins left="0.7" right="0.7" top="0.75" bottom="0.75" header="0.3" footer="0.3"/>
  <pageSetup horizontalDpi="360" verticalDpi="36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85" zoomScaleNormal="85" workbookViewId="0" topLeftCell="A1">
      <selection activeCell="L33" sqref="L33"/>
    </sheetView>
  </sheetViews>
  <sheetFormatPr defaultColWidth="9.00390625" defaultRowHeight="12.75"/>
  <cols>
    <col min="1" max="2" width="6.375" style="0" customWidth="1"/>
    <col min="3" max="3" width="21.00390625" style="0" customWidth="1"/>
    <col min="9" max="9" width="18.00390625" style="0" customWidth="1"/>
    <col min="12" max="12" width="17.75390625" style="0" customWidth="1"/>
  </cols>
  <sheetData>
    <row r="1" spans="1:17" ht="15.75">
      <c r="A1" s="232" t="s">
        <v>55</v>
      </c>
      <c r="B1" s="232"/>
      <c r="C1" s="232"/>
      <c r="D1" s="3"/>
      <c r="E1" s="3"/>
      <c r="F1" s="3"/>
      <c r="G1" s="3"/>
      <c r="H1" s="3"/>
      <c r="I1" s="3"/>
      <c r="J1" s="3"/>
      <c r="K1" s="3"/>
      <c r="L1" s="22" t="s">
        <v>54</v>
      </c>
      <c r="M1" s="3"/>
      <c r="N1" s="3"/>
      <c r="O1" s="3"/>
      <c r="P1" s="3"/>
      <c r="Q1" s="3"/>
    </row>
    <row r="2" spans="1:18" ht="20.25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"/>
      <c r="N2" s="23"/>
      <c r="O2" s="23"/>
      <c r="P2" s="23"/>
      <c r="Q2" s="23"/>
      <c r="R2" s="23"/>
    </row>
    <row r="3" spans="1:18" ht="20.25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"/>
      <c r="N3" s="23"/>
      <c r="O3" s="23"/>
      <c r="P3" s="23"/>
      <c r="Q3" s="23"/>
      <c r="R3" s="23"/>
    </row>
    <row r="4" spans="1:18" ht="20.25">
      <c r="A4" s="233" t="s">
        <v>15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"/>
      <c r="N4" s="23"/>
      <c r="O4" s="23"/>
      <c r="P4" s="23"/>
      <c r="Q4" s="23"/>
      <c r="R4" s="23"/>
    </row>
    <row r="5" spans="1:18" ht="20.25">
      <c r="A5" s="234" t="s">
        <v>57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9"/>
      <c r="N5" s="29"/>
      <c r="O5" s="29"/>
      <c r="P5" s="29"/>
      <c r="Q5" s="29"/>
      <c r="R5" s="29"/>
    </row>
    <row r="6" spans="1:18" ht="15.75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5"/>
      <c r="N6" s="5"/>
      <c r="O6" s="5"/>
      <c r="P6" s="5"/>
      <c r="Q6" s="5"/>
      <c r="R6" s="5"/>
    </row>
    <row r="7" spans="1:18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5.75">
      <c r="A8" s="230" t="s">
        <v>33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5"/>
      <c r="N8" s="25"/>
      <c r="O8" s="25"/>
      <c r="P8" s="25"/>
      <c r="Q8" s="25"/>
      <c r="R8" s="25"/>
    </row>
    <row r="9" spans="1:13" ht="23.25">
      <c r="A9" s="24"/>
      <c r="B9" s="24"/>
      <c r="C9" s="24"/>
      <c r="D9" s="27"/>
      <c r="E9" s="27"/>
      <c r="F9" s="27"/>
      <c r="G9" s="27"/>
      <c r="H9" s="27"/>
      <c r="I9" s="27"/>
      <c r="J9" s="27"/>
      <c r="K9" s="27"/>
      <c r="L9" s="115" t="s">
        <v>75</v>
      </c>
      <c r="M9" s="6"/>
    </row>
    <row r="10" spans="1:13" ht="23.25">
      <c r="A10" s="230" t="s">
        <v>294</v>
      </c>
      <c r="B10" s="230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6"/>
    </row>
    <row r="11" spans="1:13" ht="15">
      <c r="A11" s="239" t="s">
        <v>34</v>
      </c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6"/>
    </row>
    <row r="12" spans="1:13" ht="12.75">
      <c r="A12" s="6"/>
      <c r="B12" s="6"/>
      <c r="C12" s="6"/>
      <c r="D12" s="18"/>
      <c r="E12" s="18"/>
      <c r="F12" s="18"/>
      <c r="G12" s="18"/>
      <c r="H12" s="18"/>
      <c r="I12" s="18"/>
      <c r="J12" s="8"/>
      <c r="K12" s="8"/>
      <c r="L12" s="17"/>
      <c r="M12" s="6"/>
    </row>
    <row r="13" spans="1:12" ht="34.5" thickBot="1">
      <c r="A13" s="9" t="s">
        <v>73</v>
      </c>
      <c r="B13" s="9" t="s">
        <v>74</v>
      </c>
      <c r="C13" s="10" t="s">
        <v>10</v>
      </c>
      <c r="D13" s="10" t="s">
        <v>12</v>
      </c>
      <c r="E13" s="10" t="s">
        <v>11</v>
      </c>
      <c r="F13" s="10" t="s">
        <v>5</v>
      </c>
      <c r="G13" s="10" t="s">
        <v>39</v>
      </c>
      <c r="H13" s="10" t="s">
        <v>6</v>
      </c>
      <c r="I13" s="10" t="s">
        <v>2</v>
      </c>
      <c r="J13" s="10" t="s">
        <v>64</v>
      </c>
      <c r="K13" s="10" t="s">
        <v>65</v>
      </c>
      <c r="L13" s="10" t="s">
        <v>9</v>
      </c>
    </row>
    <row r="14" spans="1:12" ht="15">
      <c r="A14" s="101"/>
      <c r="B14" s="111"/>
      <c r="C14" s="92" t="s">
        <v>275</v>
      </c>
      <c r="D14" s="283">
        <v>1975</v>
      </c>
      <c r="E14" s="93" t="s">
        <v>122</v>
      </c>
      <c r="F14" s="228">
        <v>110</v>
      </c>
      <c r="G14" s="265">
        <f>F14+F15</f>
        <v>181</v>
      </c>
      <c r="H14" s="94">
        <v>24</v>
      </c>
      <c r="I14" s="263" t="s">
        <v>276</v>
      </c>
      <c r="J14" s="267">
        <v>191</v>
      </c>
      <c r="K14" s="270">
        <v>1</v>
      </c>
      <c r="L14" s="280" t="s">
        <v>282</v>
      </c>
    </row>
    <row r="15" spans="1:12" ht="15.75" thickBot="1">
      <c r="A15" s="102"/>
      <c r="B15" s="112"/>
      <c r="C15" s="97" t="s">
        <v>210</v>
      </c>
      <c r="D15" s="98">
        <v>1996</v>
      </c>
      <c r="E15" s="98" t="s">
        <v>98</v>
      </c>
      <c r="F15" s="229">
        <v>71</v>
      </c>
      <c r="G15" s="269"/>
      <c r="H15" s="99">
        <v>24</v>
      </c>
      <c r="I15" s="264"/>
      <c r="J15" s="268"/>
      <c r="K15" s="271"/>
      <c r="L15" s="281" t="s">
        <v>3</v>
      </c>
    </row>
    <row r="16" spans="1:12" ht="15">
      <c r="A16" s="91"/>
      <c r="B16" s="109"/>
      <c r="C16" s="92" t="s">
        <v>144</v>
      </c>
      <c r="D16" s="45">
        <v>1989</v>
      </c>
      <c r="E16" s="93" t="s">
        <v>98</v>
      </c>
      <c r="F16" s="227">
        <v>78</v>
      </c>
      <c r="G16" s="265">
        <f>F16+F17</f>
        <v>162.8</v>
      </c>
      <c r="H16" s="94">
        <v>24</v>
      </c>
      <c r="I16" s="263" t="s">
        <v>125</v>
      </c>
      <c r="J16" s="267">
        <v>189</v>
      </c>
      <c r="K16" s="270">
        <v>2</v>
      </c>
      <c r="L16" s="95" t="s">
        <v>140</v>
      </c>
    </row>
    <row r="17" spans="1:12" ht="15.75" thickBot="1">
      <c r="A17" s="96"/>
      <c r="B17" s="110"/>
      <c r="C17" s="97" t="s">
        <v>143</v>
      </c>
      <c r="D17" s="222">
        <v>1997</v>
      </c>
      <c r="E17" s="98">
        <v>1</v>
      </c>
      <c r="F17" s="127">
        <v>84.8</v>
      </c>
      <c r="G17" s="266"/>
      <c r="H17" s="99">
        <v>24</v>
      </c>
      <c r="I17" s="264"/>
      <c r="J17" s="268"/>
      <c r="K17" s="271"/>
      <c r="L17" s="100" t="s">
        <v>131</v>
      </c>
    </row>
    <row r="18" spans="1:12" ht="16.5" customHeight="1">
      <c r="A18" s="103"/>
      <c r="B18" s="113"/>
      <c r="C18" s="211" t="s">
        <v>270</v>
      </c>
      <c r="D18" s="223">
        <v>1982</v>
      </c>
      <c r="E18" s="93" t="s">
        <v>98</v>
      </c>
      <c r="F18" s="225">
        <v>91</v>
      </c>
      <c r="G18" s="265">
        <f>F18+F19</f>
        <v>169</v>
      </c>
      <c r="H18" s="208">
        <v>24</v>
      </c>
      <c r="I18" s="263" t="s">
        <v>278</v>
      </c>
      <c r="J18" s="263">
        <v>162</v>
      </c>
      <c r="K18" s="263">
        <v>3</v>
      </c>
      <c r="L18" s="282" t="s">
        <v>286</v>
      </c>
    </row>
    <row r="19" spans="1:12" ht="15.75" thickBot="1">
      <c r="A19" s="102"/>
      <c r="B19" s="112"/>
      <c r="C19" s="97" t="s">
        <v>277</v>
      </c>
      <c r="D19" s="224">
        <v>1988</v>
      </c>
      <c r="E19" s="98"/>
      <c r="F19" s="226">
        <v>78</v>
      </c>
      <c r="G19" s="266"/>
      <c r="H19" s="99">
        <v>24</v>
      </c>
      <c r="I19" s="264"/>
      <c r="J19" s="264"/>
      <c r="K19" s="264"/>
      <c r="L19" s="100" t="s">
        <v>140</v>
      </c>
    </row>
    <row r="20" spans="1:12" ht="12.75">
      <c r="A20" s="87"/>
      <c r="B20" s="87"/>
      <c r="C20" s="87"/>
      <c r="D20" s="87"/>
      <c r="E20" s="87"/>
      <c r="F20" s="87"/>
      <c r="G20" s="88"/>
      <c r="H20" s="88"/>
      <c r="I20" s="87"/>
      <c r="J20" s="89"/>
      <c r="K20" s="89"/>
      <c r="L20" s="90"/>
    </row>
    <row r="21" spans="1:12" s="79" customFormat="1" ht="15" customHeight="1">
      <c r="A21" s="199"/>
      <c r="B21" t="s">
        <v>1</v>
      </c>
      <c r="C21"/>
      <c r="D21" t="s">
        <v>3</v>
      </c>
      <c r="E21"/>
      <c r="F21" s="199"/>
      <c r="G21" s="199"/>
      <c r="H21" s="199"/>
      <c r="I21" t="s">
        <v>17</v>
      </c>
      <c r="J21" s="199"/>
      <c r="K21" t="s">
        <v>281</v>
      </c>
      <c r="L21" s="199"/>
    </row>
    <row r="22" spans="1:12" s="79" customFormat="1" ht="12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1:12" s="79" customFormat="1" ht="15">
      <c r="A23" s="195"/>
      <c r="B23" s="195"/>
      <c r="C23" s="196"/>
      <c r="D23" s="177"/>
      <c r="E23" s="177"/>
      <c r="F23" s="35"/>
      <c r="G23" s="202"/>
      <c r="H23" s="178"/>
      <c r="I23" s="203"/>
      <c r="J23" s="177"/>
      <c r="K23" s="197"/>
      <c r="L23" s="198"/>
    </row>
    <row r="24" spans="1:12" s="79" customFormat="1" ht="15">
      <c r="A24" s="195"/>
      <c r="B24" s="195"/>
      <c r="C24" s="196"/>
      <c r="D24" s="177"/>
      <c r="E24" s="177"/>
      <c r="F24" s="35"/>
      <c r="G24" s="202"/>
      <c r="H24" s="178"/>
      <c r="I24" s="203"/>
      <c r="J24" s="177"/>
      <c r="K24" s="197"/>
      <c r="L24" s="198"/>
    </row>
    <row r="25" spans="1:12" s="79" customFormat="1" ht="12.75">
      <c r="A25" s="87"/>
      <c r="B25" s="87"/>
      <c r="C25" s="87"/>
      <c r="D25" s="87"/>
      <c r="E25" s="87"/>
      <c r="F25" s="87"/>
      <c r="G25" s="204"/>
      <c r="H25" s="178"/>
      <c r="I25" s="205"/>
      <c r="J25" s="89"/>
      <c r="K25" s="89"/>
      <c r="L25" s="90"/>
    </row>
    <row r="26" spans="1:12" s="79" customFormat="1" ht="15">
      <c r="A26" s="199"/>
      <c r="B26" s="199"/>
      <c r="C26" s="196"/>
      <c r="D26" s="177"/>
      <c r="E26" s="177"/>
      <c r="F26" s="35"/>
      <c r="G26" s="204"/>
      <c r="H26" s="178"/>
      <c r="I26" s="205"/>
      <c r="J26" s="177"/>
      <c r="K26" s="200"/>
      <c r="L26" s="198"/>
    </row>
    <row r="27" spans="1:12" s="79" customFormat="1" ht="12.75">
      <c r="A27" s="201"/>
      <c r="B27" s="201"/>
      <c r="C27" s="201"/>
      <c r="D27" s="201"/>
      <c r="E27" s="201"/>
      <c r="F27" s="201"/>
      <c r="G27" s="206"/>
      <c r="H27" s="178"/>
      <c r="I27" s="207"/>
      <c r="J27" s="201"/>
      <c r="K27" s="201"/>
      <c r="L27" s="201"/>
    </row>
    <row r="28" spans="1:12" s="79" customFormat="1" ht="15">
      <c r="A28" s="199"/>
      <c r="B28" s="199"/>
      <c r="C28" s="196"/>
      <c r="D28" s="177"/>
      <c r="E28" s="177"/>
      <c r="F28" s="35"/>
      <c r="G28" s="206"/>
      <c r="H28" s="178"/>
      <c r="I28" s="207"/>
      <c r="J28" s="177"/>
      <c r="K28" s="200"/>
      <c r="L28" s="198"/>
    </row>
    <row r="29" s="79" customFormat="1" ht="12.75"/>
  </sheetData>
  <sheetProtection/>
  <mergeCells count="21">
    <mergeCell ref="K16:K17"/>
    <mergeCell ref="K14:K15"/>
    <mergeCell ref="A5:L5"/>
    <mergeCell ref="J14:J15"/>
    <mergeCell ref="A1:C1"/>
    <mergeCell ref="A8:L8"/>
    <mergeCell ref="A2:L2"/>
    <mergeCell ref="A3:L3"/>
    <mergeCell ref="A4:L4"/>
    <mergeCell ref="G14:G15"/>
    <mergeCell ref="A10:L10"/>
    <mergeCell ref="J18:J19"/>
    <mergeCell ref="A6:L6"/>
    <mergeCell ref="I14:I15"/>
    <mergeCell ref="I18:I19"/>
    <mergeCell ref="G16:G17"/>
    <mergeCell ref="I16:I17"/>
    <mergeCell ref="K18:K19"/>
    <mergeCell ref="A11:L11"/>
    <mergeCell ref="G18:G19"/>
    <mergeCell ref="J16:J17"/>
  </mergeCells>
  <printOptions/>
  <pageMargins left="0.7" right="0.7" top="0.75" bottom="0.75" header="0.3" footer="0.3"/>
  <pageSetup horizontalDpi="360" verticalDpi="36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80" zoomScaleNormal="80" workbookViewId="0" topLeftCell="A1">
      <selection activeCell="A4" sqref="A4:R4"/>
    </sheetView>
  </sheetViews>
  <sheetFormatPr defaultColWidth="9.00390625" defaultRowHeight="12.75"/>
  <cols>
    <col min="2" max="2" width="23.625" style="0" customWidth="1"/>
    <col min="3" max="3" width="4.75390625" style="0" customWidth="1"/>
    <col min="4" max="5" width="6.75390625" style="0" customWidth="1"/>
    <col min="6" max="6" width="18.00390625" style="0" customWidth="1"/>
    <col min="7" max="7" width="12.125" style="0" customWidth="1"/>
    <col min="8" max="8" width="17.875" style="0" customWidth="1"/>
    <col min="9" max="10" width="16.75390625" style="0" customWidth="1"/>
    <col min="11" max="12" width="15.875" style="0" customWidth="1"/>
    <col min="13" max="13" width="13.75390625" style="0" customWidth="1"/>
    <col min="14" max="15" width="18.125" style="0" customWidth="1"/>
    <col min="16" max="17" width="8.125" style="0" customWidth="1"/>
    <col min="18" max="18" width="22.125" style="0" customWidth="1"/>
  </cols>
  <sheetData>
    <row r="1" spans="1:28" ht="15.75">
      <c r="A1" s="232" t="s">
        <v>55</v>
      </c>
      <c r="B1" s="232"/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2" t="s">
        <v>54</v>
      </c>
      <c r="T1" s="3"/>
      <c r="U1" s="3"/>
      <c r="V1" s="3"/>
      <c r="W1" s="3"/>
      <c r="X1" s="3"/>
      <c r="Y1" s="3"/>
      <c r="Z1" s="3"/>
      <c r="AB1" s="22"/>
    </row>
    <row r="2" spans="1:28" ht="20.25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20.25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0.25">
      <c r="A4" s="233" t="s">
        <v>15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20.25">
      <c r="A5" s="234" t="s">
        <v>57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 ht="15.75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15.75">
      <c r="A8" s="231" t="s">
        <v>40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5"/>
      <c r="T8" s="25"/>
      <c r="U8" s="25"/>
      <c r="V8" s="25"/>
      <c r="W8" s="25"/>
      <c r="X8" s="25"/>
      <c r="Y8" s="25"/>
      <c r="Z8" s="25"/>
      <c r="AA8" s="25"/>
      <c r="AB8" s="25"/>
    </row>
    <row r="10" spans="1:18" ht="12.75">
      <c r="A10" s="274" t="s">
        <v>35</v>
      </c>
      <c r="B10" s="58" t="s">
        <v>36</v>
      </c>
      <c r="C10" s="272" t="s">
        <v>29</v>
      </c>
      <c r="D10" s="272"/>
      <c r="E10" s="272"/>
      <c r="F10" s="273"/>
      <c r="G10" s="57" t="s">
        <v>27</v>
      </c>
      <c r="H10" s="57" t="s">
        <v>7</v>
      </c>
      <c r="I10" s="60" t="s">
        <v>37</v>
      </c>
      <c r="J10" s="57" t="s">
        <v>26</v>
      </c>
      <c r="K10" s="60" t="s">
        <v>244</v>
      </c>
      <c r="L10" s="60" t="s">
        <v>274</v>
      </c>
      <c r="M10" s="57" t="s">
        <v>8</v>
      </c>
      <c r="N10" s="60" t="s">
        <v>38</v>
      </c>
      <c r="O10" s="60" t="s">
        <v>28</v>
      </c>
      <c r="P10" s="60"/>
      <c r="Q10" s="60"/>
      <c r="R10" s="60"/>
    </row>
    <row r="11" spans="1:18" ht="23.25" customHeight="1">
      <c r="A11" s="274"/>
      <c r="B11" s="58"/>
      <c r="C11" s="56" t="s">
        <v>27</v>
      </c>
      <c r="D11" s="56" t="s">
        <v>8</v>
      </c>
      <c r="E11" s="56" t="s">
        <v>26</v>
      </c>
      <c r="F11" s="56" t="s">
        <v>37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23.25" customHeight="1">
      <c r="A12" s="274"/>
      <c r="B12" s="58"/>
      <c r="C12" s="63" t="s">
        <v>13</v>
      </c>
      <c r="D12" s="63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/>
      <c r="M12" s="63" t="s">
        <v>13</v>
      </c>
      <c r="N12" s="63" t="s">
        <v>13</v>
      </c>
      <c r="O12" s="63" t="s">
        <v>13</v>
      </c>
      <c r="P12" s="58" t="s">
        <v>39</v>
      </c>
      <c r="Q12" s="58" t="s">
        <v>16</v>
      </c>
      <c r="R12" s="209" t="s">
        <v>283</v>
      </c>
    </row>
    <row r="13" spans="1:18" ht="12.75">
      <c r="A13" s="59">
        <v>1</v>
      </c>
      <c r="B13" s="60" t="s">
        <v>125</v>
      </c>
      <c r="C13" s="57"/>
      <c r="D13" s="57"/>
      <c r="E13" s="57"/>
      <c r="F13" s="57"/>
      <c r="G13" s="57"/>
      <c r="H13" s="57">
        <v>30</v>
      </c>
      <c r="I13" s="57">
        <v>60</v>
      </c>
      <c r="J13" s="57">
        <v>30</v>
      </c>
      <c r="K13" s="57"/>
      <c r="L13" s="57">
        <v>150</v>
      </c>
      <c r="M13" s="57">
        <v>30</v>
      </c>
      <c r="N13" s="57">
        <v>30</v>
      </c>
      <c r="O13" s="57">
        <v>30</v>
      </c>
      <c r="P13" s="57">
        <f>O13+N13+M13+L13+K13+J13+I13+H13+G13+F13+E13+D13+C13</f>
        <v>360</v>
      </c>
      <c r="Q13" s="57">
        <v>1</v>
      </c>
      <c r="R13" s="57">
        <v>12</v>
      </c>
    </row>
    <row r="14" spans="1:18" ht="12.75">
      <c r="A14" s="59">
        <v>2</v>
      </c>
      <c r="B14" s="60" t="s">
        <v>213</v>
      </c>
      <c r="C14" s="57"/>
      <c r="D14" s="57"/>
      <c r="E14" s="57"/>
      <c r="F14" s="57"/>
      <c r="G14" s="57">
        <v>57</v>
      </c>
      <c r="H14" s="57"/>
      <c r="I14" s="57"/>
      <c r="J14" s="57"/>
      <c r="K14" s="57"/>
      <c r="L14" s="57"/>
      <c r="M14" s="57">
        <v>30</v>
      </c>
      <c r="N14" s="57">
        <v>120</v>
      </c>
      <c r="O14" s="57">
        <v>150</v>
      </c>
      <c r="P14" s="57">
        <f>O14+N14+M14+L14+K14+J14+I14+H14+G14+F14+E14+D14+C14</f>
        <v>357</v>
      </c>
      <c r="Q14" s="57">
        <v>2</v>
      </c>
      <c r="R14" s="57">
        <v>12</v>
      </c>
    </row>
    <row r="15" spans="1:18" ht="12.75">
      <c r="A15" s="59">
        <v>3</v>
      </c>
      <c r="B15" s="61" t="s">
        <v>83</v>
      </c>
      <c r="C15" s="57"/>
      <c r="D15" s="57"/>
      <c r="E15" s="57"/>
      <c r="F15" s="57"/>
      <c r="G15" s="57">
        <v>27</v>
      </c>
      <c r="H15" s="57">
        <v>60</v>
      </c>
      <c r="I15" s="57">
        <v>30</v>
      </c>
      <c r="J15" s="57"/>
      <c r="K15" s="57">
        <v>90</v>
      </c>
      <c r="L15" s="57">
        <v>30</v>
      </c>
      <c r="M15" s="57">
        <v>30</v>
      </c>
      <c r="N15" s="57">
        <v>30</v>
      </c>
      <c r="O15" s="57">
        <v>60</v>
      </c>
      <c r="P15" s="57">
        <f>O15+N15+M15+L15+K15+I15+H15+G15</f>
        <v>357</v>
      </c>
      <c r="Q15" s="57">
        <v>3</v>
      </c>
      <c r="R15" s="57">
        <v>12</v>
      </c>
    </row>
    <row r="16" spans="1:18" ht="12.75">
      <c r="A16" s="59">
        <v>4</v>
      </c>
      <c r="B16" s="134" t="s">
        <v>247</v>
      </c>
      <c r="C16" s="57"/>
      <c r="D16" s="57"/>
      <c r="E16" s="57"/>
      <c r="F16" s="57"/>
      <c r="G16" s="57"/>
      <c r="H16" s="57"/>
      <c r="I16" s="57"/>
      <c r="J16" s="57"/>
      <c r="K16" s="57"/>
      <c r="L16" s="57">
        <v>117</v>
      </c>
      <c r="M16" s="57"/>
      <c r="N16" s="57"/>
      <c r="O16" s="57">
        <v>60</v>
      </c>
      <c r="P16" s="57">
        <f aca="true" t="shared" si="0" ref="P16:P36">O16+N16+M16+L16+K16+J16+I16+H16+G16+F16+E16+D16+C16</f>
        <v>177</v>
      </c>
      <c r="Q16" s="57">
        <v>4</v>
      </c>
      <c r="R16" s="57">
        <v>6</v>
      </c>
    </row>
    <row r="17" spans="1:18" ht="12.75">
      <c r="A17" s="59">
        <v>5</v>
      </c>
      <c r="B17" s="61" t="s">
        <v>225</v>
      </c>
      <c r="C17" s="57"/>
      <c r="D17" s="57"/>
      <c r="E17" s="57"/>
      <c r="F17" s="57"/>
      <c r="G17" s="57">
        <v>120</v>
      </c>
      <c r="H17" s="57"/>
      <c r="I17" s="57">
        <v>30</v>
      </c>
      <c r="J17" s="57"/>
      <c r="K17" s="57"/>
      <c r="L17" s="57"/>
      <c r="M17" s="57"/>
      <c r="N17" s="57"/>
      <c r="O17" s="57"/>
      <c r="P17" s="57">
        <f t="shared" si="0"/>
        <v>150</v>
      </c>
      <c r="Q17" s="57">
        <v>5</v>
      </c>
      <c r="R17" s="57">
        <v>5</v>
      </c>
    </row>
    <row r="18" spans="1:18" ht="12.75">
      <c r="A18" s="59">
        <v>6</v>
      </c>
      <c r="B18" s="38" t="s">
        <v>111</v>
      </c>
      <c r="C18" s="57"/>
      <c r="D18" s="57"/>
      <c r="E18" s="57"/>
      <c r="F18" s="57"/>
      <c r="G18" s="57"/>
      <c r="H18" s="57"/>
      <c r="I18" s="57">
        <f>25+27+30</f>
        <v>82</v>
      </c>
      <c r="J18" s="57"/>
      <c r="K18" s="57">
        <v>60</v>
      </c>
      <c r="L18" s="57"/>
      <c r="M18" s="57"/>
      <c r="N18" s="57"/>
      <c r="O18" s="57"/>
      <c r="P18" s="57">
        <f t="shared" si="0"/>
        <v>142</v>
      </c>
      <c r="Q18" s="57">
        <v>6</v>
      </c>
      <c r="R18" s="57">
        <v>5</v>
      </c>
    </row>
    <row r="19" spans="1:18" ht="12.75">
      <c r="A19" s="59">
        <v>7</v>
      </c>
      <c r="B19" s="214" t="s">
        <v>118</v>
      </c>
      <c r="C19" s="57"/>
      <c r="D19" s="57"/>
      <c r="E19" s="57"/>
      <c r="F19" s="57"/>
      <c r="G19" s="57"/>
      <c r="H19" s="57"/>
      <c r="I19" s="57">
        <v>82</v>
      </c>
      <c r="J19" s="57"/>
      <c r="K19" s="57"/>
      <c r="L19" s="57"/>
      <c r="M19" s="57">
        <v>30</v>
      </c>
      <c r="N19" s="57"/>
      <c r="O19" s="57"/>
      <c r="P19" s="57">
        <f t="shared" si="0"/>
        <v>112</v>
      </c>
      <c r="Q19" s="57">
        <v>7</v>
      </c>
      <c r="R19" s="57">
        <v>4</v>
      </c>
    </row>
    <row r="20" spans="1:18" ht="12.75">
      <c r="A20" s="59">
        <v>8</v>
      </c>
      <c r="B20" s="38" t="s">
        <v>153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>
        <f>27+25+30</f>
        <v>82</v>
      </c>
      <c r="O20" s="57"/>
      <c r="P20" s="57">
        <f t="shared" si="0"/>
        <v>82</v>
      </c>
      <c r="Q20" s="57">
        <v>8</v>
      </c>
      <c r="R20" s="57">
        <v>3</v>
      </c>
    </row>
    <row r="21" spans="1:18" ht="12.75">
      <c r="A21" s="59">
        <v>9</v>
      </c>
      <c r="B21" s="134" t="s">
        <v>195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>
        <f>57+19</f>
        <v>76</v>
      </c>
      <c r="P21" s="57">
        <f t="shared" si="0"/>
        <v>76</v>
      </c>
      <c r="Q21" s="57">
        <v>9</v>
      </c>
      <c r="R21" s="57">
        <v>3</v>
      </c>
    </row>
    <row r="22" spans="1:18" ht="14.25" customHeight="1">
      <c r="A22" s="59">
        <v>10</v>
      </c>
      <c r="B22" s="135" t="s">
        <v>181</v>
      </c>
      <c r="C22" s="57"/>
      <c r="D22" s="57"/>
      <c r="E22" s="57"/>
      <c r="F22" s="57"/>
      <c r="G22" s="57"/>
      <c r="H22" s="57"/>
      <c r="I22" s="57">
        <v>30</v>
      </c>
      <c r="J22" s="57"/>
      <c r="K22" s="57"/>
      <c r="L22" s="57"/>
      <c r="M22" s="57">
        <v>30</v>
      </c>
      <c r="N22" s="57"/>
      <c r="O22" s="57"/>
      <c r="P22" s="57">
        <f t="shared" si="0"/>
        <v>60</v>
      </c>
      <c r="Q22" s="57">
        <v>10</v>
      </c>
      <c r="R22" s="57">
        <v>2</v>
      </c>
    </row>
    <row r="23" spans="1:18" ht="12.75">
      <c r="A23" s="59">
        <v>11</v>
      </c>
      <c r="B23" s="214" t="s">
        <v>246</v>
      </c>
      <c r="C23" s="57">
        <v>30</v>
      </c>
      <c r="D23" s="57"/>
      <c r="E23" s="57">
        <v>30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>
        <f t="shared" si="0"/>
        <v>60</v>
      </c>
      <c r="Q23" s="57">
        <v>11</v>
      </c>
      <c r="R23" s="57">
        <v>2</v>
      </c>
    </row>
    <row r="24" spans="1:18" ht="12.75">
      <c r="A24" s="59">
        <v>12</v>
      </c>
      <c r="B24" s="61" t="s">
        <v>245</v>
      </c>
      <c r="C24" s="57"/>
      <c r="D24" s="57"/>
      <c r="E24" s="57"/>
      <c r="F24" s="57"/>
      <c r="G24" s="57"/>
      <c r="H24" s="57"/>
      <c r="I24" s="57"/>
      <c r="J24" s="57"/>
      <c r="K24" s="57">
        <v>57</v>
      </c>
      <c r="L24" s="57"/>
      <c r="M24" s="57"/>
      <c r="N24" s="57"/>
      <c r="O24" s="57"/>
      <c r="P24" s="57">
        <f t="shared" si="0"/>
        <v>57</v>
      </c>
      <c r="Q24" s="57">
        <v>12</v>
      </c>
      <c r="R24" s="57">
        <v>2</v>
      </c>
    </row>
    <row r="25" spans="1:18" ht="12.75">
      <c r="A25" s="59">
        <v>13</v>
      </c>
      <c r="B25" s="135" t="s">
        <v>229</v>
      </c>
      <c r="C25" s="57"/>
      <c r="D25" s="57"/>
      <c r="E25" s="57"/>
      <c r="F25" s="57"/>
      <c r="G25" s="57"/>
      <c r="H25" s="57"/>
      <c r="I25" s="57">
        <v>27</v>
      </c>
      <c r="J25" s="57"/>
      <c r="K25" s="57"/>
      <c r="L25" s="57"/>
      <c r="M25" s="57"/>
      <c r="N25" s="57">
        <v>30</v>
      </c>
      <c r="O25" s="57"/>
      <c r="P25" s="57">
        <f t="shared" si="0"/>
        <v>57</v>
      </c>
      <c r="Q25" s="57">
        <v>13</v>
      </c>
      <c r="R25" s="57">
        <v>2</v>
      </c>
    </row>
    <row r="26" spans="1:18" ht="12.75">
      <c r="A26" s="59">
        <v>14</v>
      </c>
      <c r="B26" s="214" t="s">
        <v>192</v>
      </c>
      <c r="C26" s="57"/>
      <c r="D26" s="57"/>
      <c r="E26" s="57"/>
      <c r="F26" s="57"/>
      <c r="G26" s="57"/>
      <c r="H26" s="57"/>
      <c r="I26" s="57"/>
      <c r="J26" s="57"/>
      <c r="K26" s="57"/>
      <c r="L26" s="57">
        <v>27</v>
      </c>
      <c r="M26" s="57"/>
      <c r="N26" s="57">
        <v>27</v>
      </c>
      <c r="O26" s="57"/>
      <c r="P26" s="57">
        <f t="shared" si="0"/>
        <v>54</v>
      </c>
      <c r="Q26" s="57">
        <v>14</v>
      </c>
      <c r="R26" s="57">
        <v>2</v>
      </c>
    </row>
    <row r="27" spans="1:18" ht="12.75">
      <c r="A27" s="59">
        <v>15</v>
      </c>
      <c r="B27" s="213" t="s">
        <v>256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>
        <f>27+27</f>
        <v>54</v>
      </c>
      <c r="P27" s="57">
        <f t="shared" si="0"/>
        <v>54</v>
      </c>
      <c r="Q27" s="57">
        <v>15</v>
      </c>
      <c r="R27" s="57">
        <v>2</v>
      </c>
    </row>
    <row r="28" spans="1:18" ht="12.75">
      <c r="A28" s="59">
        <v>16</v>
      </c>
      <c r="B28" s="61" t="s">
        <v>184</v>
      </c>
      <c r="C28" s="57"/>
      <c r="D28" s="57"/>
      <c r="E28" s="57"/>
      <c r="F28" s="57"/>
      <c r="G28" s="57">
        <v>27</v>
      </c>
      <c r="H28" s="57"/>
      <c r="I28" s="57"/>
      <c r="J28" s="57"/>
      <c r="K28" s="57">
        <v>25</v>
      </c>
      <c r="L28" s="57"/>
      <c r="M28" s="57"/>
      <c r="N28" s="57"/>
      <c r="O28" s="57"/>
      <c r="P28" s="57">
        <f t="shared" si="0"/>
        <v>52</v>
      </c>
      <c r="Q28" s="57">
        <v>16</v>
      </c>
      <c r="R28" s="57">
        <v>2</v>
      </c>
    </row>
    <row r="29" spans="1:18" ht="12.75">
      <c r="A29" s="59">
        <v>17</v>
      </c>
      <c r="B29" s="135" t="s">
        <v>105</v>
      </c>
      <c r="C29" s="57"/>
      <c r="D29" s="57"/>
      <c r="E29" s="57"/>
      <c r="F29" s="57"/>
      <c r="G29" s="57"/>
      <c r="H29" s="57"/>
      <c r="I29" s="57"/>
      <c r="J29" s="57">
        <v>30</v>
      </c>
      <c r="K29" s="57"/>
      <c r="L29" s="57"/>
      <c r="M29" s="57"/>
      <c r="N29" s="57"/>
      <c r="O29" s="57">
        <v>22</v>
      </c>
      <c r="P29" s="57">
        <f t="shared" si="0"/>
        <v>52</v>
      </c>
      <c r="Q29" s="57">
        <v>17</v>
      </c>
      <c r="R29" s="57">
        <v>2</v>
      </c>
    </row>
    <row r="30" spans="1:18" ht="12.75">
      <c r="A30" s="59">
        <v>18</v>
      </c>
      <c r="B30" s="60" t="s">
        <v>109</v>
      </c>
      <c r="C30" s="57"/>
      <c r="D30" s="57"/>
      <c r="E30" s="57"/>
      <c r="F30" s="57"/>
      <c r="G30" s="57">
        <v>30</v>
      </c>
      <c r="H30" s="57"/>
      <c r="I30" s="57"/>
      <c r="J30" s="57"/>
      <c r="K30" s="57"/>
      <c r="L30" s="57"/>
      <c r="M30" s="57"/>
      <c r="N30" s="57"/>
      <c r="O30" s="57"/>
      <c r="P30" s="57">
        <f t="shared" si="0"/>
        <v>30</v>
      </c>
      <c r="Q30" s="57">
        <v>18</v>
      </c>
      <c r="R30" s="57">
        <v>1</v>
      </c>
    </row>
    <row r="31" spans="1:18" ht="12.75">
      <c r="A31" s="59">
        <v>19</v>
      </c>
      <c r="B31" s="60" t="s">
        <v>161</v>
      </c>
      <c r="C31" s="57"/>
      <c r="D31" s="57"/>
      <c r="E31" s="57"/>
      <c r="F31" s="57"/>
      <c r="G31" s="57">
        <v>30</v>
      </c>
      <c r="H31" s="57"/>
      <c r="I31" s="57"/>
      <c r="J31" s="57"/>
      <c r="K31" s="57"/>
      <c r="L31" s="57"/>
      <c r="M31" s="57"/>
      <c r="N31" s="57"/>
      <c r="O31" s="57"/>
      <c r="P31" s="57">
        <f t="shared" si="0"/>
        <v>30</v>
      </c>
      <c r="Q31" s="57">
        <v>19</v>
      </c>
      <c r="R31" s="57">
        <v>1</v>
      </c>
    </row>
    <row r="32" spans="1:18" ht="12.75">
      <c r="A32" s="59">
        <v>20</v>
      </c>
      <c r="B32" s="214" t="s">
        <v>177</v>
      </c>
      <c r="C32" s="57"/>
      <c r="D32" s="57"/>
      <c r="E32" s="57"/>
      <c r="F32" s="57"/>
      <c r="G32" s="57"/>
      <c r="H32" s="57"/>
      <c r="I32" s="57">
        <v>30</v>
      </c>
      <c r="J32" s="57"/>
      <c r="K32" s="57"/>
      <c r="L32" s="57"/>
      <c r="M32" s="57"/>
      <c r="N32" s="57"/>
      <c r="O32" s="57"/>
      <c r="P32" s="57">
        <f t="shared" si="0"/>
        <v>30</v>
      </c>
      <c r="Q32" s="57">
        <v>20</v>
      </c>
      <c r="R32" s="57">
        <v>1</v>
      </c>
    </row>
    <row r="33" spans="1:18" ht="12.75">
      <c r="A33" s="59">
        <v>21</v>
      </c>
      <c r="B33" s="38" t="s">
        <v>200</v>
      </c>
      <c r="C33" s="57"/>
      <c r="D33" s="57"/>
      <c r="E33" s="57"/>
      <c r="F33" s="57"/>
      <c r="G33" s="57"/>
      <c r="H33" s="57"/>
      <c r="I33" s="57">
        <v>30</v>
      </c>
      <c r="J33" s="57"/>
      <c r="K33" s="57"/>
      <c r="L33" s="57"/>
      <c r="M33" s="57"/>
      <c r="N33" s="57"/>
      <c r="O33" s="57"/>
      <c r="P33" s="57">
        <f t="shared" si="0"/>
        <v>30</v>
      </c>
      <c r="Q33" s="57">
        <v>21</v>
      </c>
      <c r="R33" s="57">
        <v>1</v>
      </c>
    </row>
    <row r="34" spans="1:18" ht="12.75">
      <c r="A34" s="59">
        <v>22</v>
      </c>
      <c r="B34" s="214" t="s">
        <v>113</v>
      </c>
      <c r="C34" s="57"/>
      <c r="D34" s="57"/>
      <c r="E34" s="57"/>
      <c r="F34" s="57"/>
      <c r="G34" s="57"/>
      <c r="H34" s="57"/>
      <c r="I34" s="57">
        <v>30</v>
      </c>
      <c r="J34" s="57"/>
      <c r="K34" s="57"/>
      <c r="L34" s="57"/>
      <c r="M34" s="57"/>
      <c r="N34" s="57"/>
      <c r="O34" s="57"/>
      <c r="P34" s="57">
        <f t="shared" si="0"/>
        <v>30</v>
      </c>
      <c r="Q34" s="57">
        <v>22</v>
      </c>
      <c r="R34" s="57">
        <v>1</v>
      </c>
    </row>
    <row r="35" spans="1:18" ht="12.75">
      <c r="A35" s="59">
        <v>23</v>
      </c>
      <c r="B35" s="135" t="s">
        <v>148</v>
      </c>
      <c r="C35" s="57"/>
      <c r="D35" s="57"/>
      <c r="E35" s="57"/>
      <c r="F35" s="57"/>
      <c r="G35" s="57"/>
      <c r="H35" s="57"/>
      <c r="I35" s="57">
        <v>30</v>
      </c>
      <c r="J35" s="57"/>
      <c r="K35" s="57"/>
      <c r="L35" s="57"/>
      <c r="M35" s="57"/>
      <c r="N35" s="57"/>
      <c r="O35" s="57"/>
      <c r="P35" s="57">
        <f t="shared" si="0"/>
        <v>30</v>
      </c>
      <c r="Q35" s="57">
        <v>23</v>
      </c>
      <c r="R35" s="57">
        <v>1</v>
      </c>
    </row>
    <row r="36" spans="1:18" ht="12.75">
      <c r="A36" s="59">
        <v>24</v>
      </c>
      <c r="B36" s="163" t="s">
        <v>265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>
        <v>30</v>
      </c>
      <c r="O36" s="57"/>
      <c r="P36" s="57">
        <f t="shared" si="0"/>
        <v>30</v>
      </c>
      <c r="Q36" s="57">
        <v>24</v>
      </c>
      <c r="R36" s="57">
        <v>1</v>
      </c>
    </row>
    <row r="37" ht="14.25">
      <c r="Q37" s="210"/>
    </row>
    <row r="38" spans="2:18" ht="12.75">
      <c r="B38" t="s">
        <v>1</v>
      </c>
      <c r="E38" t="s">
        <v>3</v>
      </c>
      <c r="K38" t="s">
        <v>31</v>
      </c>
      <c r="M38" t="s">
        <v>32</v>
      </c>
      <c r="R38" t="s">
        <v>281</v>
      </c>
    </row>
    <row r="41" spans="2:3" ht="12.75">
      <c r="B41" s="33"/>
      <c r="C41" s="33"/>
    </row>
  </sheetData>
  <sheetProtection/>
  <mergeCells count="9">
    <mergeCell ref="C10:F10"/>
    <mergeCell ref="A10:A12"/>
    <mergeCell ref="A1:B1"/>
    <mergeCell ref="A2:R2"/>
    <mergeCell ref="A3:R3"/>
    <mergeCell ref="A4:R4"/>
    <mergeCell ref="A5:R5"/>
    <mergeCell ref="A6:R6"/>
    <mergeCell ref="A8:R8"/>
  </mergeCells>
  <printOptions/>
  <pageMargins left="0.7" right="0.7" top="0.75" bottom="0.75" header="0.3" footer="0.3"/>
  <pageSetup fitToHeight="1" fitToWidth="1" horizontalDpi="360" verticalDpi="36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view="pageLayout" zoomScaleNormal="80" workbookViewId="0" topLeftCell="A1">
      <selection activeCell="S31" sqref="S31:T31"/>
    </sheetView>
  </sheetViews>
  <sheetFormatPr defaultColWidth="9.00390625" defaultRowHeight="12.75"/>
  <cols>
    <col min="1" max="2" width="7.25390625" style="0" customWidth="1"/>
    <col min="3" max="3" width="24.00390625" style="0" customWidth="1"/>
    <col min="4" max="4" width="7.75390625" style="0" customWidth="1"/>
    <col min="5" max="5" width="7.625" style="0" customWidth="1"/>
    <col min="9" max="9" width="20.875" style="0" customWidth="1"/>
    <col min="21" max="21" width="18.875" style="0" customWidth="1"/>
  </cols>
  <sheetData>
    <row r="1" spans="1:22" ht="15.75">
      <c r="A1" s="232" t="s">
        <v>55</v>
      </c>
      <c r="B1" s="232"/>
      <c r="C1" s="2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2" t="s">
        <v>54</v>
      </c>
      <c r="V1" s="3"/>
    </row>
    <row r="2" spans="1:23" ht="20.25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"/>
      <c r="W2" s="23"/>
    </row>
    <row r="3" spans="1:23" ht="20.25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"/>
      <c r="W3" s="23"/>
    </row>
    <row r="4" spans="1:23" ht="20.25">
      <c r="A4" s="233" t="s">
        <v>15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"/>
      <c r="W4" s="23"/>
    </row>
    <row r="5" spans="1:23" ht="20.25">
      <c r="A5" s="234" t="s">
        <v>57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9"/>
      <c r="W5" s="29"/>
    </row>
    <row r="6" spans="1:23" ht="15.75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5"/>
      <c r="W6" s="5"/>
    </row>
    <row r="7" spans="1:23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5.75">
      <c r="A8" s="230" t="s">
        <v>33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5"/>
      <c r="W8" s="25"/>
    </row>
    <row r="9" spans="1:22" ht="23.25">
      <c r="A9" s="24"/>
      <c r="B9" s="24"/>
      <c r="C9" s="24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4"/>
      <c r="T9" s="24"/>
      <c r="U9" s="55"/>
      <c r="V9" s="6"/>
    </row>
    <row r="10" spans="1:22" ht="23.25">
      <c r="A10" s="230" t="s">
        <v>44</v>
      </c>
      <c r="B10" s="230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6"/>
    </row>
    <row r="11" spans="1:22" ht="15">
      <c r="A11" s="239" t="s">
        <v>34</v>
      </c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6"/>
    </row>
    <row r="12" spans="1:22" ht="12.75">
      <c r="A12" s="6"/>
      <c r="B12" s="6"/>
      <c r="C12" s="6"/>
      <c r="D12" s="18"/>
      <c r="E12" s="18"/>
      <c r="F12" s="18"/>
      <c r="G12" s="18"/>
      <c r="H12" s="18"/>
      <c r="I12" s="18"/>
      <c r="J12" s="18"/>
      <c r="K12" s="18"/>
      <c r="L12" s="18"/>
      <c r="M12" s="8"/>
      <c r="N12" s="8"/>
      <c r="O12" s="8"/>
      <c r="P12" s="8"/>
      <c r="Q12" s="8"/>
      <c r="R12" s="8"/>
      <c r="S12" s="7"/>
      <c r="T12" s="7"/>
      <c r="U12" s="17"/>
      <c r="V12" s="6"/>
    </row>
    <row r="13" spans="1:21" ht="33.75" customHeight="1">
      <c r="A13" s="9" t="s">
        <v>73</v>
      </c>
      <c r="B13" s="9" t="s">
        <v>74</v>
      </c>
      <c r="C13" s="9" t="s">
        <v>10</v>
      </c>
      <c r="D13" s="9" t="s">
        <v>12</v>
      </c>
      <c r="E13" s="9" t="s">
        <v>11</v>
      </c>
      <c r="F13" s="10" t="s">
        <v>5</v>
      </c>
      <c r="G13" s="10" t="s">
        <v>23</v>
      </c>
      <c r="H13" s="10" t="s">
        <v>6</v>
      </c>
      <c r="I13" s="9" t="s">
        <v>2</v>
      </c>
      <c r="J13" s="10" t="s">
        <v>49</v>
      </c>
      <c r="K13" s="10" t="s">
        <v>13</v>
      </c>
      <c r="L13" s="10" t="s">
        <v>16</v>
      </c>
      <c r="M13" s="10" t="s">
        <v>45</v>
      </c>
      <c r="N13" s="10" t="s">
        <v>16</v>
      </c>
      <c r="O13" s="10" t="s">
        <v>46</v>
      </c>
      <c r="P13" s="10" t="s">
        <v>16</v>
      </c>
      <c r="Q13" s="10" t="s">
        <v>60</v>
      </c>
      <c r="R13" s="10" t="s">
        <v>16</v>
      </c>
      <c r="S13" s="9" t="s">
        <v>11</v>
      </c>
      <c r="T13" s="9" t="s">
        <v>24</v>
      </c>
      <c r="U13" s="9" t="s">
        <v>9</v>
      </c>
    </row>
    <row r="14" spans="1:21" ht="15">
      <c r="A14" s="64"/>
      <c r="B14" s="64"/>
      <c r="C14" s="71" t="s">
        <v>107</v>
      </c>
      <c r="D14" s="123">
        <v>1993</v>
      </c>
      <c r="E14" s="123" t="s">
        <v>108</v>
      </c>
      <c r="F14" s="124">
        <v>90.2</v>
      </c>
      <c r="G14" s="140">
        <v>85</v>
      </c>
      <c r="H14" s="140">
        <v>32</v>
      </c>
      <c r="I14" s="123" t="s">
        <v>109</v>
      </c>
      <c r="J14" s="138">
        <v>56</v>
      </c>
      <c r="K14" s="123"/>
      <c r="L14" s="123">
        <v>1</v>
      </c>
      <c r="M14" s="123"/>
      <c r="N14" s="123"/>
      <c r="O14" s="123"/>
      <c r="P14" s="123"/>
      <c r="Q14" s="123"/>
      <c r="R14" s="123"/>
      <c r="S14" s="123" t="s">
        <v>98</v>
      </c>
      <c r="T14" s="123">
        <v>30</v>
      </c>
      <c r="U14" s="123" t="s">
        <v>255</v>
      </c>
    </row>
    <row r="15" spans="1:21" ht="15">
      <c r="A15" s="161"/>
      <c r="B15" s="161"/>
      <c r="C15" s="71" t="s">
        <v>232</v>
      </c>
      <c r="D15" s="123">
        <v>1982</v>
      </c>
      <c r="E15" s="123"/>
      <c r="F15" s="124">
        <v>91.1</v>
      </c>
      <c r="G15" s="140">
        <v>95</v>
      </c>
      <c r="H15" s="140">
        <v>32</v>
      </c>
      <c r="I15" s="123" t="s">
        <v>161</v>
      </c>
      <c r="J15" s="138">
        <v>40</v>
      </c>
      <c r="K15" s="123"/>
      <c r="L15" s="123">
        <v>1</v>
      </c>
      <c r="M15" s="123"/>
      <c r="N15" s="123"/>
      <c r="O15" s="123"/>
      <c r="P15" s="123"/>
      <c r="Q15" s="123"/>
      <c r="R15" s="123"/>
      <c r="S15" s="123"/>
      <c r="T15" s="123">
        <v>30</v>
      </c>
      <c r="U15" s="123" t="s">
        <v>253</v>
      </c>
    </row>
    <row r="16" spans="1:21" ht="15">
      <c r="A16" s="73"/>
      <c r="B16" s="73"/>
      <c r="C16" s="71" t="s">
        <v>224</v>
      </c>
      <c r="D16" s="123">
        <v>1990</v>
      </c>
      <c r="E16" s="123">
        <v>1</v>
      </c>
      <c r="F16" s="123">
        <v>87.8</v>
      </c>
      <c r="G16" s="140">
        <v>95</v>
      </c>
      <c r="H16" s="140">
        <v>24</v>
      </c>
      <c r="I16" s="123" t="s">
        <v>225</v>
      </c>
      <c r="J16" s="123"/>
      <c r="K16" s="123"/>
      <c r="L16" s="123"/>
      <c r="M16" s="138">
        <v>38</v>
      </c>
      <c r="N16" s="123">
        <v>1</v>
      </c>
      <c r="O16" s="123"/>
      <c r="P16" s="123"/>
      <c r="Q16" s="123"/>
      <c r="R16" s="123"/>
      <c r="S16" s="123">
        <v>1</v>
      </c>
      <c r="T16" s="123">
        <v>30</v>
      </c>
      <c r="U16" s="146" t="s">
        <v>126</v>
      </c>
    </row>
    <row r="17" spans="1:21" ht="15">
      <c r="A17" s="46"/>
      <c r="B17" s="107"/>
      <c r="C17" s="30"/>
      <c r="D17" s="31"/>
      <c r="E17" s="31"/>
      <c r="F17" s="32"/>
      <c r="G17" s="32"/>
      <c r="H17" s="47"/>
      <c r="I17" s="31"/>
      <c r="J17" s="48"/>
      <c r="K17" s="48"/>
      <c r="L17" s="31"/>
      <c r="M17" s="31"/>
      <c r="N17" s="31"/>
      <c r="O17" s="31"/>
      <c r="P17" s="49"/>
      <c r="Q17" s="49"/>
      <c r="R17" s="49"/>
      <c r="S17" s="50"/>
      <c r="T17" s="50"/>
      <c r="U17" s="54"/>
    </row>
    <row r="18" spans="1:21" ht="14.25">
      <c r="A18" s="235" t="s">
        <v>66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</row>
    <row r="19" spans="1:21" ht="14.25">
      <c r="A19" s="51"/>
      <c r="B19" s="44"/>
      <c r="C19" s="44"/>
      <c r="D19" s="44"/>
      <c r="E19" s="44"/>
      <c r="F19" s="20"/>
      <c r="G19" s="20"/>
      <c r="H19" s="20"/>
      <c r="I19" s="44"/>
      <c r="J19" s="20"/>
      <c r="K19" s="20"/>
      <c r="L19" s="20"/>
      <c r="M19" s="20"/>
      <c r="N19" s="44"/>
      <c r="O19" s="44"/>
      <c r="P19" s="44"/>
      <c r="Q19" s="44"/>
      <c r="R19" s="44"/>
      <c r="S19" s="20"/>
      <c r="T19" s="20"/>
      <c r="U19" s="20"/>
    </row>
    <row r="20" spans="1:21" ht="33.75">
      <c r="A20" s="9" t="s">
        <v>73</v>
      </c>
      <c r="B20" s="9" t="s">
        <v>74</v>
      </c>
      <c r="C20" s="9" t="s">
        <v>10</v>
      </c>
      <c r="D20" s="9" t="s">
        <v>12</v>
      </c>
      <c r="E20" s="9" t="s">
        <v>11</v>
      </c>
      <c r="F20" s="10" t="s">
        <v>5</v>
      </c>
      <c r="G20" s="10" t="s">
        <v>23</v>
      </c>
      <c r="H20" s="10" t="s">
        <v>6</v>
      </c>
      <c r="I20" s="9" t="s">
        <v>2</v>
      </c>
      <c r="J20" s="10" t="s">
        <v>45</v>
      </c>
      <c r="K20" s="10" t="s">
        <v>49</v>
      </c>
      <c r="L20" s="10" t="s">
        <v>16</v>
      </c>
      <c r="M20" s="10" t="s">
        <v>46</v>
      </c>
      <c r="N20" s="10" t="s">
        <v>16</v>
      </c>
      <c r="O20" s="9" t="s">
        <v>11</v>
      </c>
      <c r="P20" s="9" t="s">
        <v>24</v>
      </c>
      <c r="Q20" s="242" t="s">
        <v>9</v>
      </c>
      <c r="R20" s="243"/>
      <c r="S20" s="76"/>
      <c r="T20" s="79"/>
      <c r="U20" s="79"/>
    </row>
    <row r="21" spans="1:21" ht="14.25" customHeight="1">
      <c r="A21" s="9"/>
      <c r="B21" s="9"/>
      <c r="C21" s="62" t="s">
        <v>79</v>
      </c>
      <c r="D21" s="120">
        <v>1993</v>
      </c>
      <c r="E21" s="120"/>
      <c r="F21" s="144">
        <v>83.4</v>
      </c>
      <c r="G21" s="144" t="s">
        <v>103</v>
      </c>
      <c r="H21" s="144">
        <v>24</v>
      </c>
      <c r="I21" s="120" t="s">
        <v>80</v>
      </c>
      <c r="J21" s="212"/>
      <c r="K21" s="145">
        <v>52</v>
      </c>
      <c r="L21" s="144">
        <v>1</v>
      </c>
      <c r="M21" s="144"/>
      <c r="N21" s="144"/>
      <c r="O21" s="144" t="s">
        <v>98</v>
      </c>
      <c r="P21" s="144">
        <v>30</v>
      </c>
      <c r="Q21" s="247" t="s">
        <v>250</v>
      </c>
      <c r="R21" s="248"/>
      <c r="S21" s="236"/>
      <c r="T21" s="237"/>
      <c r="U21" s="78"/>
    </row>
    <row r="22" spans="1:21" ht="15">
      <c r="A22" s="21"/>
      <c r="B22" s="21"/>
      <c r="C22" s="116" t="s">
        <v>238</v>
      </c>
      <c r="D22" s="13">
        <v>1976</v>
      </c>
      <c r="E22" s="13"/>
      <c r="F22" s="15">
        <v>58</v>
      </c>
      <c r="G22" s="15">
        <v>58</v>
      </c>
      <c r="H22" s="45">
        <v>12</v>
      </c>
      <c r="I22" s="120" t="s">
        <v>80</v>
      </c>
      <c r="J22" s="117">
        <v>35</v>
      </c>
      <c r="K22" s="13"/>
      <c r="L22" s="13">
        <v>1</v>
      </c>
      <c r="M22" s="13"/>
      <c r="N22" s="13"/>
      <c r="O22" s="13">
        <v>2</v>
      </c>
      <c r="P22" s="141">
        <v>30</v>
      </c>
      <c r="Q22" s="146" t="s">
        <v>126</v>
      </c>
      <c r="R22" s="148"/>
      <c r="S22" s="249"/>
      <c r="T22" s="241"/>
      <c r="U22" s="80"/>
    </row>
    <row r="23" spans="1:21" ht="15">
      <c r="A23" s="9"/>
      <c r="B23" s="9"/>
      <c r="C23" s="62" t="s">
        <v>81</v>
      </c>
      <c r="D23" s="120"/>
      <c r="E23" s="120"/>
      <c r="F23" s="120">
        <v>77</v>
      </c>
      <c r="G23" s="120" t="s">
        <v>103</v>
      </c>
      <c r="H23" s="120">
        <v>16</v>
      </c>
      <c r="I23" s="120" t="s">
        <v>83</v>
      </c>
      <c r="J23" s="162">
        <v>34</v>
      </c>
      <c r="K23" s="120"/>
      <c r="L23" s="120">
        <v>2</v>
      </c>
      <c r="M23" s="120"/>
      <c r="N23" s="120"/>
      <c r="O23" s="120">
        <v>2</v>
      </c>
      <c r="P23" s="120">
        <v>27</v>
      </c>
      <c r="Q23" s="247" t="s">
        <v>254</v>
      </c>
      <c r="R23" s="248"/>
      <c r="S23" s="77"/>
      <c r="T23" s="78"/>
      <c r="U23" s="78"/>
    </row>
    <row r="25" spans="1:21" ht="14.25">
      <c r="A25" s="235" t="s">
        <v>128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</row>
    <row r="26" spans="1:21" ht="14.25">
      <c r="A26" s="51"/>
      <c r="B26" s="44"/>
      <c r="C26" s="44"/>
      <c r="D26" s="44"/>
      <c r="E26" s="44"/>
      <c r="F26" s="20"/>
      <c r="G26" s="20"/>
      <c r="H26" s="20"/>
      <c r="I26" s="44"/>
      <c r="J26" s="20"/>
      <c r="K26" s="20"/>
      <c r="L26" s="20"/>
      <c r="M26" s="20"/>
      <c r="N26" s="44"/>
      <c r="O26" s="44"/>
      <c r="P26" s="20"/>
      <c r="Q26" s="20"/>
      <c r="R26" s="20"/>
      <c r="S26" s="20"/>
      <c r="T26" s="20"/>
      <c r="U26" s="20"/>
    </row>
    <row r="27" spans="1:21" ht="33.75">
      <c r="A27" s="9" t="s">
        <v>73</v>
      </c>
      <c r="B27" s="9" t="s">
        <v>74</v>
      </c>
      <c r="C27" s="9" t="s">
        <v>10</v>
      </c>
      <c r="D27" s="9" t="s">
        <v>12</v>
      </c>
      <c r="E27" s="9" t="s">
        <v>11</v>
      </c>
      <c r="F27" s="10" t="s">
        <v>5</v>
      </c>
      <c r="G27" s="10" t="s">
        <v>23</v>
      </c>
      <c r="H27" s="10" t="s">
        <v>6</v>
      </c>
      <c r="I27" s="9" t="s">
        <v>2</v>
      </c>
      <c r="J27" s="10" t="s">
        <v>45</v>
      </c>
      <c r="K27" s="10" t="s">
        <v>16</v>
      </c>
      <c r="L27" s="9" t="s">
        <v>11</v>
      </c>
      <c r="M27" s="9" t="s">
        <v>24</v>
      </c>
      <c r="N27" s="242" t="s">
        <v>9</v>
      </c>
      <c r="O27" s="243"/>
      <c r="P27" s="76"/>
      <c r="Q27" s="79"/>
      <c r="R27" s="79"/>
      <c r="S27" s="79"/>
      <c r="T27" s="79"/>
      <c r="U27" s="79"/>
    </row>
    <row r="28" spans="1:21" ht="15">
      <c r="A28" s="21"/>
      <c r="B28" s="21"/>
      <c r="C28" s="116" t="s">
        <v>239</v>
      </c>
      <c r="D28" s="131">
        <v>1970</v>
      </c>
      <c r="E28" s="131" t="s">
        <v>85</v>
      </c>
      <c r="F28" s="151">
        <v>88</v>
      </c>
      <c r="G28" s="152">
        <v>95</v>
      </c>
      <c r="H28" s="152">
        <v>24</v>
      </c>
      <c r="I28" s="151" t="s">
        <v>225</v>
      </c>
      <c r="J28" s="131">
        <v>61</v>
      </c>
      <c r="K28" s="131">
        <v>1</v>
      </c>
      <c r="L28" s="131" t="s">
        <v>122</v>
      </c>
      <c r="M28" s="141">
        <v>30</v>
      </c>
      <c r="N28" s="146" t="s">
        <v>126</v>
      </c>
      <c r="O28" s="153"/>
      <c r="P28" s="118"/>
      <c r="Q28" s="79"/>
      <c r="R28" s="79"/>
      <c r="S28" s="241"/>
      <c r="T28" s="241"/>
      <c r="U28" s="80"/>
    </row>
    <row r="29" spans="1:21" ht="15">
      <c r="A29" s="9"/>
      <c r="B29" s="9"/>
      <c r="C29" s="62" t="s">
        <v>223</v>
      </c>
      <c r="D29" s="120">
        <v>1969</v>
      </c>
      <c r="E29" s="120" t="s">
        <v>122</v>
      </c>
      <c r="F29" s="144">
        <v>88.5</v>
      </c>
      <c r="G29" s="144">
        <v>95</v>
      </c>
      <c r="H29" s="144">
        <v>24</v>
      </c>
      <c r="I29" s="120" t="s">
        <v>184</v>
      </c>
      <c r="J29" s="144">
        <v>35</v>
      </c>
      <c r="K29" s="144">
        <v>2</v>
      </c>
      <c r="L29" s="144">
        <v>2</v>
      </c>
      <c r="M29" s="141">
        <v>27</v>
      </c>
      <c r="N29" s="146" t="s">
        <v>126</v>
      </c>
      <c r="O29" s="150"/>
      <c r="P29" s="77"/>
      <c r="Q29" s="79"/>
      <c r="R29" s="79"/>
      <c r="S29" s="78"/>
      <c r="T29" s="78"/>
      <c r="U29" s="78"/>
    </row>
    <row r="30" spans="1:21" ht="12.75" customHeight="1">
      <c r="A30" s="9"/>
      <c r="B30" s="9"/>
      <c r="C30" s="62" t="s">
        <v>241</v>
      </c>
      <c r="D30" s="120">
        <v>1967</v>
      </c>
      <c r="E30" s="120" t="s">
        <v>108</v>
      </c>
      <c r="F30" s="144">
        <v>74.6</v>
      </c>
      <c r="G30" s="144">
        <v>78</v>
      </c>
      <c r="H30" s="144">
        <v>20</v>
      </c>
      <c r="I30" s="120" t="s">
        <v>125</v>
      </c>
      <c r="J30" s="144">
        <v>65</v>
      </c>
      <c r="K30" s="144">
        <v>1</v>
      </c>
      <c r="L30" s="144">
        <v>1</v>
      </c>
      <c r="M30" s="141">
        <v>30</v>
      </c>
      <c r="N30" s="146" t="s">
        <v>126</v>
      </c>
      <c r="O30" s="149"/>
      <c r="P30" s="77"/>
      <c r="Q30" s="79"/>
      <c r="R30" s="79"/>
      <c r="S30" s="237"/>
      <c r="T30" s="237"/>
      <c r="U30" s="78"/>
    </row>
    <row r="31" spans="1:21" ht="15">
      <c r="A31" s="9"/>
      <c r="B31" s="9"/>
      <c r="C31" s="62" t="s">
        <v>168</v>
      </c>
      <c r="D31" s="120">
        <v>1967</v>
      </c>
      <c r="E31" s="120"/>
      <c r="F31" s="120">
        <v>72.2</v>
      </c>
      <c r="G31" s="120">
        <v>78</v>
      </c>
      <c r="H31" s="120">
        <v>20</v>
      </c>
      <c r="I31" s="120" t="s">
        <v>213</v>
      </c>
      <c r="J31" s="120">
        <v>60</v>
      </c>
      <c r="K31" s="120">
        <v>2</v>
      </c>
      <c r="L31" s="120">
        <v>1</v>
      </c>
      <c r="M31" s="141">
        <v>27</v>
      </c>
      <c r="N31" s="245" t="s">
        <v>126</v>
      </c>
      <c r="O31" s="246"/>
      <c r="P31" s="77"/>
      <c r="Q31" s="79"/>
      <c r="R31" s="79"/>
      <c r="S31" s="237"/>
      <c r="T31" s="237"/>
      <c r="U31" s="78"/>
    </row>
    <row r="32" spans="1:21" ht="15">
      <c r="A32" s="9"/>
      <c r="B32" s="9"/>
      <c r="C32" s="71" t="s">
        <v>127</v>
      </c>
      <c r="D32" s="123">
        <v>1963</v>
      </c>
      <c r="E32" s="120">
        <v>2</v>
      </c>
      <c r="F32" s="120">
        <v>97.7</v>
      </c>
      <c r="G32" s="120" t="s">
        <v>121</v>
      </c>
      <c r="H32" s="120">
        <v>20</v>
      </c>
      <c r="I32" s="120" t="s">
        <v>125</v>
      </c>
      <c r="J32" s="119">
        <v>57</v>
      </c>
      <c r="K32" s="120">
        <v>1</v>
      </c>
      <c r="L32" s="120">
        <v>1</v>
      </c>
      <c r="M32" s="141">
        <v>30</v>
      </c>
      <c r="N32" s="134" t="s">
        <v>129</v>
      </c>
      <c r="O32" s="163"/>
      <c r="P32" s="77"/>
      <c r="Q32" s="79"/>
      <c r="R32" s="79"/>
      <c r="S32" s="78"/>
      <c r="T32" s="78"/>
      <c r="U32" s="78"/>
    </row>
    <row r="34" spans="1:21" ht="14.25">
      <c r="A34" s="235" t="s">
        <v>242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</row>
    <row r="35" spans="1:21" ht="14.25">
      <c r="A35" s="51"/>
      <c r="B35" s="44"/>
      <c r="C35" s="44"/>
      <c r="D35" s="44"/>
      <c r="E35" s="44"/>
      <c r="F35" s="20"/>
      <c r="G35" s="20"/>
      <c r="H35" s="20"/>
      <c r="I35" s="44"/>
      <c r="J35" s="20"/>
      <c r="K35" s="20"/>
      <c r="L35" s="20"/>
      <c r="M35" s="20"/>
      <c r="N35" s="44"/>
      <c r="O35" s="44"/>
      <c r="P35" s="20"/>
      <c r="Q35" s="20"/>
      <c r="R35" s="20"/>
      <c r="S35" s="20"/>
      <c r="T35" s="20"/>
      <c r="U35" s="20"/>
    </row>
    <row r="36" spans="1:21" ht="33.75">
      <c r="A36" s="9" t="s">
        <v>73</v>
      </c>
      <c r="B36" s="9" t="s">
        <v>74</v>
      </c>
      <c r="C36" s="9" t="s">
        <v>10</v>
      </c>
      <c r="D36" s="9" t="s">
        <v>12</v>
      </c>
      <c r="E36" s="9" t="s">
        <v>11</v>
      </c>
      <c r="F36" s="10" t="s">
        <v>5</v>
      </c>
      <c r="G36" s="10" t="s">
        <v>23</v>
      </c>
      <c r="H36" s="10" t="s">
        <v>6</v>
      </c>
      <c r="I36" s="9" t="s">
        <v>2</v>
      </c>
      <c r="J36" s="10" t="s">
        <v>45</v>
      </c>
      <c r="K36" s="10" t="s">
        <v>16</v>
      </c>
      <c r="L36" s="9" t="s">
        <v>11</v>
      </c>
      <c r="M36" s="9" t="s">
        <v>24</v>
      </c>
      <c r="N36" s="242" t="s">
        <v>9</v>
      </c>
      <c r="O36" s="243"/>
      <c r="P36" s="76"/>
      <c r="Q36" s="79"/>
      <c r="R36" s="79"/>
      <c r="S36" s="79"/>
      <c r="T36" s="79"/>
      <c r="U36" s="79"/>
    </row>
    <row r="37" spans="1:21" ht="15">
      <c r="A37" s="21"/>
      <c r="B37" s="21"/>
      <c r="C37" s="62" t="s">
        <v>220</v>
      </c>
      <c r="D37" s="120">
        <v>1972</v>
      </c>
      <c r="E37" s="120" t="s">
        <v>108</v>
      </c>
      <c r="F37" s="120">
        <v>77.3</v>
      </c>
      <c r="G37" s="120" t="s">
        <v>103</v>
      </c>
      <c r="H37" s="120">
        <v>12</v>
      </c>
      <c r="I37" s="120" t="s">
        <v>213</v>
      </c>
      <c r="J37" s="162">
        <v>68</v>
      </c>
      <c r="K37" s="131">
        <v>1</v>
      </c>
      <c r="L37" s="131">
        <v>2</v>
      </c>
      <c r="M37" s="141">
        <v>30</v>
      </c>
      <c r="N37" s="244" t="s">
        <v>126</v>
      </c>
      <c r="O37" s="244"/>
      <c r="P37" s="118"/>
      <c r="Q37" s="79"/>
      <c r="R37" s="79"/>
      <c r="S37" s="241"/>
      <c r="T37" s="241"/>
      <c r="U37" s="80"/>
    </row>
    <row r="39" spans="3:20" ht="12.75">
      <c r="C39" t="s">
        <v>1</v>
      </c>
      <c r="E39" t="s">
        <v>3</v>
      </c>
      <c r="N39" t="s">
        <v>17</v>
      </c>
      <c r="T39" t="s">
        <v>281</v>
      </c>
    </row>
  </sheetData>
  <sheetProtection/>
  <mergeCells count="25">
    <mergeCell ref="N36:O36"/>
    <mergeCell ref="S37:T37"/>
    <mergeCell ref="N37:O37"/>
    <mergeCell ref="A1:C1"/>
    <mergeCell ref="N31:O31"/>
    <mergeCell ref="Q21:R21"/>
    <mergeCell ref="Q23:R23"/>
    <mergeCell ref="S22:T22"/>
    <mergeCell ref="A6:U6"/>
    <mergeCell ref="Q20:R20"/>
    <mergeCell ref="A34:U34"/>
    <mergeCell ref="S31:T31"/>
    <mergeCell ref="S28:T28"/>
    <mergeCell ref="A25:U25"/>
    <mergeCell ref="N27:O27"/>
    <mergeCell ref="S30:T30"/>
    <mergeCell ref="A2:U2"/>
    <mergeCell ref="A3:U3"/>
    <mergeCell ref="A4:U4"/>
    <mergeCell ref="A5:U5"/>
    <mergeCell ref="A18:U18"/>
    <mergeCell ref="S21:T21"/>
    <mergeCell ref="A8:U8"/>
    <mergeCell ref="A10:U10"/>
    <mergeCell ref="A11:U11"/>
  </mergeCells>
  <printOptions/>
  <pageMargins left="0.7" right="0.7" top="0.75" bottom="0.75" header="0.3" footer="0.3"/>
  <pageSetup horizontalDpi="360" verticalDpi="36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view="pageLayout" zoomScale="69" zoomScaleNormal="85" zoomScalePageLayoutView="69" workbookViewId="0" topLeftCell="A1">
      <selection activeCell="O29" sqref="O29"/>
    </sheetView>
  </sheetViews>
  <sheetFormatPr defaultColWidth="9.00390625" defaultRowHeight="12.75"/>
  <cols>
    <col min="1" max="2" width="6.375" style="0" customWidth="1"/>
    <col min="3" max="3" width="20.875" style="0" customWidth="1"/>
    <col min="4" max="4" width="7.125" style="0" customWidth="1"/>
    <col min="9" max="9" width="17.375" style="0" customWidth="1"/>
    <col min="18" max="18" width="17.625" style="0" customWidth="1"/>
  </cols>
  <sheetData>
    <row r="1" spans="1:19" ht="15.75">
      <c r="A1" s="232" t="s">
        <v>55</v>
      </c>
      <c r="B1" s="232"/>
      <c r="C1" s="2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2" t="s">
        <v>54</v>
      </c>
      <c r="S1" s="3"/>
    </row>
    <row r="2" spans="1:20" ht="20.25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"/>
      <c r="T2" s="23"/>
    </row>
    <row r="3" spans="1:20" ht="20.25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"/>
      <c r="T3" s="23"/>
    </row>
    <row r="4" spans="1:20" ht="20.25">
      <c r="A4" s="233" t="s">
        <v>15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"/>
      <c r="T4" s="23"/>
    </row>
    <row r="5" spans="1:20" ht="20.25">
      <c r="A5" s="234" t="s">
        <v>57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9"/>
      <c r="T5" s="29"/>
    </row>
    <row r="6" spans="1:20" ht="15.75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5"/>
      <c r="T6" s="5"/>
    </row>
    <row r="7" spans="1:20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5.75">
      <c r="A8" s="230" t="s">
        <v>33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5"/>
      <c r="T8" s="25"/>
    </row>
    <row r="9" spans="1:20" ht="15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25"/>
      <c r="T9" s="25"/>
    </row>
    <row r="10" spans="1:19" ht="23.25">
      <c r="A10" s="230" t="s">
        <v>50</v>
      </c>
      <c r="B10" s="230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6"/>
    </row>
    <row r="11" spans="1:19" ht="15">
      <c r="A11" s="239" t="s">
        <v>34</v>
      </c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6"/>
    </row>
    <row r="12" spans="1:19" ht="12.75">
      <c r="A12" s="6"/>
      <c r="B12" s="6"/>
      <c r="C12" s="6"/>
      <c r="D12" s="18"/>
      <c r="E12" s="18"/>
      <c r="F12" s="18"/>
      <c r="G12" s="18"/>
      <c r="H12" s="18"/>
      <c r="I12" s="18"/>
      <c r="J12" s="18"/>
      <c r="K12" s="18"/>
      <c r="L12" s="8"/>
      <c r="M12" s="8"/>
      <c r="N12" s="8"/>
      <c r="O12" s="8"/>
      <c r="P12" s="7"/>
      <c r="Q12" s="7"/>
      <c r="R12" s="17"/>
      <c r="S12" s="6"/>
    </row>
    <row r="13" spans="1:18" ht="36" customHeight="1">
      <c r="A13" s="9" t="s">
        <v>73</v>
      </c>
      <c r="B13" s="9" t="s">
        <v>74</v>
      </c>
      <c r="C13" s="9" t="s">
        <v>10</v>
      </c>
      <c r="D13" s="9" t="s">
        <v>12</v>
      </c>
      <c r="E13" s="9" t="s">
        <v>11</v>
      </c>
      <c r="F13" s="10" t="s">
        <v>5</v>
      </c>
      <c r="G13" s="10" t="s">
        <v>23</v>
      </c>
      <c r="H13" s="10" t="s">
        <v>6</v>
      </c>
      <c r="I13" s="9" t="s">
        <v>2</v>
      </c>
      <c r="J13" s="10" t="s">
        <v>41</v>
      </c>
      <c r="K13" s="10" t="s">
        <v>16</v>
      </c>
      <c r="L13" s="10" t="s">
        <v>42</v>
      </c>
      <c r="M13" s="10" t="s">
        <v>16</v>
      </c>
      <c r="N13" s="9" t="s">
        <v>43</v>
      </c>
      <c r="O13" s="10" t="s">
        <v>16</v>
      </c>
      <c r="P13" s="9" t="s">
        <v>11</v>
      </c>
      <c r="Q13" s="9" t="s">
        <v>24</v>
      </c>
      <c r="R13" s="9" t="s">
        <v>9</v>
      </c>
    </row>
    <row r="14" spans="1:18" ht="15">
      <c r="A14" s="64"/>
      <c r="B14" s="64"/>
      <c r="C14" s="155" t="s">
        <v>207</v>
      </c>
      <c r="D14" s="123">
        <v>1975</v>
      </c>
      <c r="E14" s="123" t="s">
        <v>122</v>
      </c>
      <c r="F14" s="124">
        <v>110</v>
      </c>
      <c r="G14" s="140" t="s">
        <v>117</v>
      </c>
      <c r="H14" s="140" t="s">
        <v>209</v>
      </c>
      <c r="I14" s="123" t="s">
        <v>83</v>
      </c>
      <c r="J14" s="123"/>
      <c r="K14" s="123"/>
      <c r="L14" s="138">
        <v>55</v>
      </c>
      <c r="M14" s="123">
        <v>1</v>
      </c>
      <c r="N14" s="138">
        <v>29</v>
      </c>
      <c r="O14" s="123">
        <v>1</v>
      </c>
      <c r="P14" s="123"/>
      <c r="Q14" s="123">
        <v>60</v>
      </c>
      <c r="R14" s="154" t="s">
        <v>208</v>
      </c>
    </row>
    <row r="15" spans="1:18" ht="15">
      <c r="A15" s="64"/>
      <c r="B15" s="64"/>
      <c r="C15" s="155" t="s">
        <v>137</v>
      </c>
      <c r="D15" s="123">
        <v>1994</v>
      </c>
      <c r="E15" s="123" t="s">
        <v>122</v>
      </c>
      <c r="F15" s="124">
        <v>88.2</v>
      </c>
      <c r="G15" s="140" t="s">
        <v>117</v>
      </c>
      <c r="H15" s="140">
        <v>32</v>
      </c>
      <c r="I15" s="123" t="s">
        <v>125</v>
      </c>
      <c r="J15" s="123"/>
      <c r="K15" s="123"/>
      <c r="L15" s="123"/>
      <c r="M15" s="123"/>
      <c r="N15" s="138">
        <v>27</v>
      </c>
      <c r="O15" s="123">
        <v>2</v>
      </c>
      <c r="P15" s="123"/>
      <c r="Q15" s="123">
        <v>27</v>
      </c>
      <c r="R15" s="154" t="s">
        <v>136</v>
      </c>
    </row>
    <row r="16" spans="1:18" ht="15">
      <c r="A16" s="64"/>
      <c r="B16" s="64"/>
      <c r="C16" s="155" t="s">
        <v>143</v>
      </c>
      <c r="D16" s="123">
        <v>1997</v>
      </c>
      <c r="E16" s="123">
        <v>1</v>
      </c>
      <c r="F16" s="124">
        <v>84.8</v>
      </c>
      <c r="G16" s="140">
        <v>85</v>
      </c>
      <c r="H16" s="140">
        <v>28</v>
      </c>
      <c r="I16" s="123" t="s">
        <v>125</v>
      </c>
      <c r="J16" s="138">
        <v>75</v>
      </c>
      <c r="K16" s="123">
        <v>1</v>
      </c>
      <c r="L16" s="123"/>
      <c r="M16" s="123"/>
      <c r="N16" s="123"/>
      <c r="O16" s="123"/>
      <c r="P16" s="123" t="s">
        <v>122</v>
      </c>
      <c r="Q16" s="123">
        <v>30</v>
      </c>
      <c r="R16" s="154" t="s">
        <v>131</v>
      </c>
    </row>
    <row r="17" spans="1:18" ht="15">
      <c r="A17" s="81"/>
      <c r="B17" s="108"/>
      <c r="C17" s="82"/>
      <c r="D17" s="48"/>
      <c r="E17" s="48"/>
      <c r="F17" s="83"/>
      <c r="G17" s="84"/>
      <c r="H17" s="84"/>
      <c r="I17" s="48"/>
      <c r="J17" s="48"/>
      <c r="K17" s="48"/>
      <c r="L17" s="48"/>
      <c r="M17" s="48"/>
      <c r="N17" s="48"/>
      <c r="O17" s="52"/>
      <c r="P17" s="85"/>
      <c r="Q17" s="85"/>
      <c r="R17" s="86"/>
    </row>
    <row r="18" spans="3:17" ht="12.75">
      <c r="C18" t="s">
        <v>1</v>
      </c>
      <c r="E18" t="s">
        <v>3</v>
      </c>
      <c r="M18" t="s">
        <v>17</v>
      </c>
      <c r="Q18" t="s">
        <v>281</v>
      </c>
    </row>
  </sheetData>
  <sheetProtection/>
  <mergeCells count="9">
    <mergeCell ref="A6:R6"/>
    <mergeCell ref="A10:R10"/>
    <mergeCell ref="A11:R11"/>
    <mergeCell ref="A1:C1"/>
    <mergeCell ref="A8:R8"/>
    <mergeCell ref="A2:R2"/>
    <mergeCell ref="A3:R3"/>
    <mergeCell ref="A4:R4"/>
    <mergeCell ref="A5:R5"/>
  </mergeCells>
  <printOptions/>
  <pageMargins left="0.25" right="0.25" top="0.75" bottom="0.75" header="0.3" footer="0.3"/>
  <pageSetup horizontalDpi="360" verticalDpi="36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view="pageLayout" workbookViewId="0" topLeftCell="A1">
      <selection activeCell="E48" sqref="E48"/>
    </sheetView>
  </sheetViews>
  <sheetFormatPr defaultColWidth="9.00390625" defaultRowHeight="12.75"/>
  <cols>
    <col min="1" max="2" width="6.625" style="0" customWidth="1"/>
    <col min="3" max="3" width="23.75390625" style="0" customWidth="1"/>
    <col min="4" max="4" width="9.625" style="0" customWidth="1"/>
    <col min="5" max="9" width="8.00390625" style="0" customWidth="1"/>
    <col min="10" max="10" width="23.75390625" style="0" customWidth="1"/>
    <col min="11" max="14" width="7.25390625" style="0" customWidth="1"/>
    <col min="15" max="15" width="23.75390625" style="0" customWidth="1"/>
  </cols>
  <sheetData>
    <row r="1" spans="1:15" ht="15.75">
      <c r="A1" s="232" t="s">
        <v>55</v>
      </c>
      <c r="B1" s="232"/>
      <c r="C1" s="232"/>
      <c r="D1" s="26"/>
      <c r="E1" s="3"/>
      <c r="F1" s="3"/>
      <c r="G1" s="3"/>
      <c r="H1" s="3"/>
      <c r="I1" s="3"/>
      <c r="J1" s="3"/>
      <c r="K1" s="3"/>
      <c r="L1" s="3"/>
      <c r="M1" s="3"/>
      <c r="N1" s="3"/>
      <c r="O1" s="22" t="s">
        <v>54</v>
      </c>
    </row>
    <row r="2" spans="1:15" ht="20.25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20.25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20.25">
      <c r="A4" s="233" t="s">
        <v>15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20.25">
      <c r="A5" s="234" t="s">
        <v>56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5.75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5.75">
      <c r="A8" s="230" t="s">
        <v>33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</row>
    <row r="9" spans="1:15" ht="23.25">
      <c r="A9" s="24"/>
      <c r="B9" s="24"/>
      <c r="C9" s="24"/>
      <c r="D9" s="24"/>
      <c r="E9" s="27"/>
      <c r="F9" s="27"/>
      <c r="G9" s="27"/>
      <c r="H9" s="27"/>
      <c r="I9" s="27"/>
      <c r="J9" s="27"/>
      <c r="K9" s="27"/>
      <c r="L9" s="27"/>
      <c r="M9" s="24"/>
      <c r="N9" s="24"/>
      <c r="O9" s="115" t="s">
        <v>61</v>
      </c>
    </row>
    <row r="10" spans="1:15" ht="23.25">
      <c r="A10" s="230" t="s">
        <v>37</v>
      </c>
      <c r="B10" s="230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1:15" ht="15.75">
      <c r="A11" s="231" t="s">
        <v>25</v>
      </c>
      <c r="B11" s="231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ht="12.75">
      <c r="A12" s="6"/>
      <c r="B12" s="6"/>
      <c r="C12" s="6"/>
      <c r="D12" s="6"/>
      <c r="E12" s="18"/>
      <c r="F12" s="18"/>
      <c r="G12" s="18"/>
      <c r="H12" s="18"/>
      <c r="I12" s="18"/>
      <c r="J12" s="18"/>
      <c r="K12" s="18"/>
      <c r="L12" s="8"/>
      <c r="M12" s="7"/>
      <c r="N12" s="7"/>
      <c r="O12" s="17"/>
    </row>
    <row r="13" spans="1:15" ht="24.75" customHeight="1">
      <c r="A13" s="9" t="s">
        <v>73</v>
      </c>
      <c r="B13" s="9" t="s">
        <v>74</v>
      </c>
      <c r="C13" s="9" t="s">
        <v>10</v>
      </c>
      <c r="D13" s="9" t="s">
        <v>19</v>
      </c>
      <c r="E13" s="9" t="s">
        <v>12</v>
      </c>
      <c r="F13" s="9" t="s">
        <v>11</v>
      </c>
      <c r="G13" s="10" t="s">
        <v>5</v>
      </c>
      <c r="H13" s="10" t="s">
        <v>23</v>
      </c>
      <c r="I13" s="10" t="s">
        <v>6</v>
      </c>
      <c r="J13" s="9" t="s">
        <v>2</v>
      </c>
      <c r="K13" s="10" t="s">
        <v>8</v>
      </c>
      <c r="L13" s="10" t="s">
        <v>16</v>
      </c>
      <c r="M13" s="9" t="s">
        <v>11</v>
      </c>
      <c r="N13" s="9" t="s">
        <v>24</v>
      </c>
      <c r="O13" s="9" t="s">
        <v>9</v>
      </c>
    </row>
    <row r="14" spans="1:15" ht="15">
      <c r="A14" s="69"/>
      <c r="B14" s="69"/>
      <c r="C14" s="37" t="s">
        <v>176</v>
      </c>
      <c r="D14" s="123" t="s">
        <v>63</v>
      </c>
      <c r="E14" s="123">
        <v>1990</v>
      </c>
      <c r="F14" s="123"/>
      <c r="G14" s="124">
        <v>95</v>
      </c>
      <c r="H14" s="140">
        <v>95</v>
      </c>
      <c r="I14" s="140">
        <v>32</v>
      </c>
      <c r="J14" s="119" t="s">
        <v>177</v>
      </c>
      <c r="K14" s="123">
        <v>212</v>
      </c>
      <c r="L14" s="123">
        <v>1</v>
      </c>
      <c r="M14" s="123" t="s">
        <v>122</v>
      </c>
      <c r="N14" s="123">
        <v>30</v>
      </c>
      <c r="O14" s="154" t="s">
        <v>126</v>
      </c>
    </row>
    <row r="15" spans="1:15" ht="15">
      <c r="A15" s="69"/>
      <c r="B15" s="69"/>
      <c r="C15" s="65" t="s">
        <v>233</v>
      </c>
      <c r="D15" s="123" t="s">
        <v>63</v>
      </c>
      <c r="E15" s="123">
        <v>1982</v>
      </c>
      <c r="F15" s="123" t="s">
        <v>122</v>
      </c>
      <c r="G15" s="124">
        <v>97.7</v>
      </c>
      <c r="H15" s="140" t="s">
        <v>121</v>
      </c>
      <c r="I15" s="140">
        <v>32</v>
      </c>
      <c r="J15" s="123" t="s">
        <v>83</v>
      </c>
      <c r="K15" s="123">
        <v>207</v>
      </c>
      <c r="L15" s="123">
        <v>1</v>
      </c>
      <c r="M15" s="123" t="s">
        <v>122</v>
      </c>
      <c r="N15" s="123">
        <v>30</v>
      </c>
      <c r="O15" s="154" t="s">
        <v>234</v>
      </c>
    </row>
    <row r="16" spans="1:15" ht="15">
      <c r="A16" s="69"/>
      <c r="B16" s="69"/>
      <c r="C16" s="65" t="s">
        <v>199</v>
      </c>
      <c r="D16" s="123" t="s">
        <v>62</v>
      </c>
      <c r="E16" s="123">
        <v>1982</v>
      </c>
      <c r="F16" s="123"/>
      <c r="G16" s="124">
        <v>71.5</v>
      </c>
      <c r="H16" s="140">
        <v>73</v>
      </c>
      <c r="I16" s="140">
        <v>24</v>
      </c>
      <c r="J16" s="123" t="s">
        <v>200</v>
      </c>
      <c r="K16" s="123">
        <v>276</v>
      </c>
      <c r="L16" s="123">
        <v>1</v>
      </c>
      <c r="M16" s="123" t="s">
        <v>122</v>
      </c>
      <c r="N16" s="123">
        <v>30</v>
      </c>
      <c r="O16" s="154" t="s">
        <v>201</v>
      </c>
    </row>
    <row r="17" spans="1:15" ht="16.5" customHeight="1">
      <c r="A17" s="69"/>
      <c r="B17" s="69"/>
      <c r="C17" s="65" t="s">
        <v>170</v>
      </c>
      <c r="D17" s="123" t="s">
        <v>62</v>
      </c>
      <c r="E17" s="123">
        <v>1986</v>
      </c>
      <c r="F17" s="123"/>
      <c r="G17" s="124">
        <v>68</v>
      </c>
      <c r="H17" s="140">
        <v>73</v>
      </c>
      <c r="I17" s="140">
        <v>24</v>
      </c>
      <c r="J17" s="123" t="s">
        <v>111</v>
      </c>
      <c r="K17" s="123">
        <v>222</v>
      </c>
      <c r="L17" s="123">
        <v>2</v>
      </c>
      <c r="M17" s="123" t="s">
        <v>122</v>
      </c>
      <c r="N17" s="123">
        <v>27</v>
      </c>
      <c r="O17" s="154" t="s">
        <v>248</v>
      </c>
    </row>
    <row r="18" spans="1:15" ht="15">
      <c r="A18" s="69"/>
      <c r="B18" s="69"/>
      <c r="C18" s="37" t="s">
        <v>145</v>
      </c>
      <c r="D18" s="123" t="s">
        <v>62</v>
      </c>
      <c r="E18" s="123">
        <v>1993</v>
      </c>
      <c r="F18" s="123" t="s">
        <v>98</v>
      </c>
      <c r="G18" s="124">
        <v>71</v>
      </c>
      <c r="H18" s="140">
        <v>73</v>
      </c>
      <c r="I18" s="140">
        <v>24</v>
      </c>
      <c r="J18" s="119" t="s">
        <v>118</v>
      </c>
      <c r="K18" s="123">
        <v>188</v>
      </c>
      <c r="L18" s="123">
        <v>3</v>
      </c>
      <c r="M18" s="123">
        <v>1</v>
      </c>
      <c r="N18" s="123">
        <v>25</v>
      </c>
      <c r="O18" s="154" t="s">
        <v>249</v>
      </c>
    </row>
    <row r="19" spans="1:15" ht="15">
      <c r="A19" s="143"/>
      <c r="B19" s="16"/>
      <c r="C19" s="70" t="s">
        <v>110</v>
      </c>
      <c r="D19" s="123" t="s">
        <v>62</v>
      </c>
      <c r="E19" s="123">
        <v>1976</v>
      </c>
      <c r="F19" s="123"/>
      <c r="G19" s="123">
        <v>71.9</v>
      </c>
      <c r="H19" s="140">
        <v>73</v>
      </c>
      <c r="I19" s="140">
        <v>24</v>
      </c>
      <c r="J19" s="123" t="s">
        <v>111</v>
      </c>
      <c r="K19" s="123">
        <v>173</v>
      </c>
      <c r="L19" s="123">
        <v>4</v>
      </c>
      <c r="M19" s="123">
        <v>2</v>
      </c>
      <c r="N19" s="123">
        <v>23</v>
      </c>
      <c r="O19" s="154" t="s">
        <v>248</v>
      </c>
    </row>
    <row r="20" spans="1:15" ht="15">
      <c r="A20" s="69"/>
      <c r="B20" s="69"/>
      <c r="C20" s="65" t="s">
        <v>178</v>
      </c>
      <c r="D20" s="123" t="s">
        <v>62</v>
      </c>
      <c r="E20" s="123">
        <v>1995</v>
      </c>
      <c r="F20" s="123"/>
      <c r="G20" s="124">
        <v>75.3</v>
      </c>
      <c r="H20" s="140">
        <v>78</v>
      </c>
      <c r="I20" s="140">
        <v>24</v>
      </c>
      <c r="J20" s="123" t="s">
        <v>125</v>
      </c>
      <c r="K20" s="123">
        <v>176</v>
      </c>
      <c r="L20" s="123">
        <v>1</v>
      </c>
      <c r="M20" s="123">
        <v>2</v>
      </c>
      <c r="N20" s="123">
        <v>30</v>
      </c>
      <c r="O20" s="154" t="s">
        <v>126</v>
      </c>
    </row>
    <row r="21" spans="1:15" ht="15">
      <c r="A21" s="122"/>
      <c r="B21" s="69"/>
      <c r="C21" s="65" t="s">
        <v>172</v>
      </c>
      <c r="D21" s="123" t="s">
        <v>62</v>
      </c>
      <c r="E21" s="123">
        <v>1963</v>
      </c>
      <c r="F21" s="123"/>
      <c r="G21" s="124">
        <v>80.4</v>
      </c>
      <c r="H21" s="140">
        <v>85</v>
      </c>
      <c r="I21" s="140">
        <v>24</v>
      </c>
      <c r="J21" s="123" t="s">
        <v>111</v>
      </c>
      <c r="K21" s="123">
        <v>232</v>
      </c>
      <c r="L21" s="123">
        <v>1</v>
      </c>
      <c r="M21" s="123" t="s">
        <v>122</v>
      </c>
      <c r="N21" s="123">
        <v>30</v>
      </c>
      <c r="O21" s="154" t="s">
        <v>248</v>
      </c>
    </row>
    <row r="22" spans="1:15" ht="15">
      <c r="A22" s="69"/>
      <c r="B22" s="69"/>
      <c r="C22" s="65" t="s">
        <v>123</v>
      </c>
      <c r="D22" s="123" t="s">
        <v>62</v>
      </c>
      <c r="E22" s="123">
        <v>1990</v>
      </c>
      <c r="F22" s="123"/>
      <c r="G22" s="124">
        <v>80.2</v>
      </c>
      <c r="H22" s="140">
        <v>85</v>
      </c>
      <c r="I22" s="140">
        <v>24</v>
      </c>
      <c r="J22" s="119" t="s">
        <v>118</v>
      </c>
      <c r="K22" s="123">
        <v>209</v>
      </c>
      <c r="L22" s="123">
        <v>2</v>
      </c>
      <c r="M22" s="123">
        <v>1</v>
      </c>
      <c r="N22" s="123">
        <v>27</v>
      </c>
      <c r="O22" s="154" t="s">
        <v>249</v>
      </c>
    </row>
    <row r="23" spans="1:15" ht="15">
      <c r="A23" s="122"/>
      <c r="B23" s="69"/>
      <c r="C23" s="65" t="s">
        <v>171</v>
      </c>
      <c r="D23" s="123" t="s">
        <v>62</v>
      </c>
      <c r="E23" s="123">
        <v>1987</v>
      </c>
      <c r="F23" s="123"/>
      <c r="G23" s="124">
        <v>80.6</v>
      </c>
      <c r="H23" s="140">
        <v>85</v>
      </c>
      <c r="I23" s="140">
        <v>24</v>
      </c>
      <c r="J23" s="123" t="s">
        <v>111</v>
      </c>
      <c r="K23" s="123">
        <v>194</v>
      </c>
      <c r="L23" s="123">
        <v>3</v>
      </c>
      <c r="M23" s="123">
        <v>2</v>
      </c>
      <c r="N23" s="123">
        <v>25</v>
      </c>
      <c r="O23" s="154" t="s">
        <v>248</v>
      </c>
    </row>
    <row r="24" spans="1:15" ht="15">
      <c r="A24" s="69"/>
      <c r="B24" s="69"/>
      <c r="C24" s="65" t="s">
        <v>239</v>
      </c>
      <c r="D24" s="123" t="s">
        <v>62</v>
      </c>
      <c r="E24" s="131">
        <v>1970</v>
      </c>
      <c r="F24" s="131" t="s">
        <v>85</v>
      </c>
      <c r="G24" s="151">
        <v>88</v>
      </c>
      <c r="H24" s="152">
        <v>95</v>
      </c>
      <c r="I24" s="152">
        <v>24</v>
      </c>
      <c r="J24" s="151" t="s">
        <v>225</v>
      </c>
      <c r="K24" s="123">
        <v>307</v>
      </c>
      <c r="L24" s="123">
        <v>1</v>
      </c>
      <c r="M24" s="123" t="s">
        <v>122</v>
      </c>
      <c r="N24" s="123">
        <v>30</v>
      </c>
      <c r="O24" s="154" t="s">
        <v>126</v>
      </c>
    </row>
    <row r="25" spans="1:15" ht="15">
      <c r="A25" s="69"/>
      <c r="B25" s="69"/>
      <c r="C25" s="65" t="s">
        <v>228</v>
      </c>
      <c r="D25" s="123" t="s">
        <v>62</v>
      </c>
      <c r="E25" s="123">
        <v>1982</v>
      </c>
      <c r="F25" s="123" t="s">
        <v>98</v>
      </c>
      <c r="G25" s="124">
        <v>86.9</v>
      </c>
      <c r="H25" s="140">
        <v>95</v>
      </c>
      <c r="I25" s="140">
        <v>24</v>
      </c>
      <c r="J25" s="123" t="s">
        <v>229</v>
      </c>
      <c r="K25" s="123">
        <v>292</v>
      </c>
      <c r="L25" s="123">
        <v>1</v>
      </c>
      <c r="M25" s="123" t="s">
        <v>122</v>
      </c>
      <c r="N25" s="123">
        <v>27</v>
      </c>
      <c r="O25" s="154" t="s">
        <v>230</v>
      </c>
    </row>
    <row r="26" spans="1:15" ht="15">
      <c r="A26" s="143"/>
      <c r="B26" s="16"/>
      <c r="C26" s="70" t="s">
        <v>134</v>
      </c>
      <c r="D26" s="123" t="s">
        <v>62</v>
      </c>
      <c r="E26" s="123">
        <v>1982</v>
      </c>
      <c r="F26" s="123">
        <v>1</v>
      </c>
      <c r="G26" s="123">
        <v>94.7</v>
      </c>
      <c r="H26" s="140">
        <v>95</v>
      </c>
      <c r="I26" s="140">
        <v>24</v>
      </c>
      <c r="J26" s="123" t="s">
        <v>125</v>
      </c>
      <c r="K26" s="123">
        <v>255</v>
      </c>
      <c r="L26" s="123">
        <v>2</v>
      </c>
      <c r="M26" s="123" t="s">
        <v>122</v>
      </c>
      <c r="N26" s="123">
        <v>25</v>
      </c>
      <c r="O26" s="154" t="s">
        <v>129</v>
      </c>
    </row>
    <row r="27" spans="1:15" ht="15">
      <c r="A27" s="69"/>
      <c r="B27" s="69"/>
      <c r="C27" s="37" t="s">
        <v>214</v>
      </c>
      <c r="D27" s="123" t="s">
        <v>62</v>
      </c>
      <c r="E27" s="123">
        <v>1993</v>
      </c>
      <c r="F27" s="123"/>
      <c r="G27" s="124">
        <v>91</v>
      </c>
      <c r="H27" s="140">
        <v>95</v>
      </c>
      <c r="I27" s="140">
        <v>24</v>
      </c>
      <c r="J27" s="119"/>
      <c r="K27" s="123">
        <v>204</v>
      </c>
      <c r="L27" s="123">
        <v>3</v>
      </c>
      <c r="M27" s="123">
        <v>1</v>
      </c>
      <c r="N27" s="123">
        <v>23</v>
      </c>
      <c r="O27" s="165" t="s">
        <v>126</v>
      </c>
    </row>
    <row r="28" spans="1:15" ht="15">
      <c r="A28" s="69"/>
      <c r="B28" s="69"/>
      <c r="C28" s="65" t="s">
        <v>120</v>
      </c>
      <c r="D28" s="123" t="s">
        <v>62</v>
      </c>
      <c r="E28" s="123">
        <v>1996</v>
      </c>
      <c r="F28" s="123"/>
      <c r="G28" s="124">
        <v>112.5</v>
      </c>
      <c r="H28" s="140" t="s">
        <v>121</v>
      </c>
      <c r="I28" s="140">
        <v>24</v>
      </c>
      <c r="J28" s="119" t="s">
        <v>118</v>
      </c>
      <c r="K28" s="123">
        <v>232</v>
      </c>
      <c r="L28" s="123">
        <v>1</v>
      </c>
      <c r="M28" s="123">
        <v>1</v>
      </c>
      <c r="N28" s="123">
        <v>30</v>
      </c>
      <c r="O28" s="154" t="s">
        <v>249</v>
      </c>
    </row>
    <row r="29" spans="1:15" ht="15">
      <c r="A29" s="69"/>
      <c r="B29" s="69"/>
      <c r="C29" s="65" t="s">
        <v>226</v>
      </c>
      <c r="D29" s="123" t="s">
        <v>62</v>
      </c>
      <c r="E29" s="123">
        <v>1981</v>
      </c>
      <c r="F29" s="123"/>
      <c r="G29" s="124">
        <v>99.9</v>
      </c>
      <c r="H29" s="140" t="s">
        <v>121</v>
      </c>
      <c r="I29" s="140">
        <v>24</v>
      </c>
      <c r="J29" s="123"/>
      <c r="K29" s="123">
        <v>223</v>
      </c>
      <c r="L29" s="123">
        <v>2</v>
      </c>
      <c r="M29" s="123">
        <v>1</v>
      </c>
      <c r="N29" s="123">
        <v>27</v>
      </c>
      <c r="O29" s="154" t="s">
        <v>126</v>
      </c>
    </row>
    <row r="30" spans="1:15" ht="15">
      <c r="A30" s="69"/>
      <c r="B30" s="69"/>
      <c r="C30" s="65" t="s">
        <v>216</v>
      </c>
      <c r="D30" s="123" t="s">
        <v>62</v>
      </c>
      <c r="E30" s="123">
        <v>1995</v>
      </c>
      <c r="F30" s="123"/>
      <c r="G30" s="124">
        <v>108.6</v>
      </c>
      <c r="H30" s="140" t="s">
        <v>121</v>
      </c>
      <c r="I30" s="140">
        <v>24</v>
      </c>
      <c r="J30" s="123"/>
      <c r="K30" s="123">
        <v>151</v>
      </c>
      <c r="L30" s="123">
        <v>3</v>
      </c>
      <c r="M30" s="123">
        <v>3</v>
      </c>
      <c r="N30" s="123">
        <v>25</v>
      </c>
      <c r="O30" s="154" t="s">
        <v>126</v>
      </c>
    </row>
    <row r="31" spans="1:15" ht="14.25">
      <c r="A31" s="42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0"/>
    </row>
    <row r="32" spans="1:15" ht="18.75">
      <c r="A32" s="250" t="s">
        <v>18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</row>
    <row r="33" spans="1:15" ht="14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24" customHeight="1">
      <c r="A34" s="9" t="s">
        <v>73</v>
      </c>
      <c r="B34" s="9" t="s">
        <v>74</v>
      </c>
      <c r="C34" s="9" t="s">
        <v>10</v>
      </c>
      <c r="D34" s="9" t="s">
        <v>19</v>
      </c>
      <c r="E34" s="9" t="s">
        <v>12</v>
      </c>
      <c r="F34" s="9" t="s">
        <v>11</v>
      </c>
      <c r="G34" s="10" t="s">
        <v>5</v>
      </c>
      <c r="H34" s="10" t="s">
        <v>23</v>
      </c>
      <c r="I34" s="10" t="s">
        <v>6</v>
      </c>
      <c r="J34" s="9" t="s">
        <v>2</v>
      </c>
      <c r="K34" s="10" t="s">
        <v>8</v>
      </c>
      <c r="L34" s="10" t="s">
        <v>16</v>
      </c>
      <c r="M34" s="9" t="s">
        <v>11</v>
      </c>
      <c r="N34" s="9" t="s">
        <v>24</v>
      </c>
      <c r="O34" s="9" t="s">
        <v>9</v>
      </c>
    </row>
    <row r="35" spans="1:15" ht="15">
      <c r="A35" s="69"/>
      <c r="B35" s="69"/>
      <c r="C35" s="37" t="s">
        <v>114</v>
      </c>
      <c r="D35" s="123" t="s">
        <v>63</v>
      </c>
      <c r="E35" s="123">
        <v>1994</v>
      </c>
      <c r="F35" s="123">
        <v>1</v>
      </c>
      <c r="G35" s="124">
        <v>63</v>
      </c>
      <c r="H35" s="140">
        <v>63</v>
      </c>
      <c r="I35" s="125">
        <v>20</v>
      </c>
      <c r="J35" s="119" t="s">
        <v>113</v>
      </c>
      <c r="K35" s="123">
        <v>172</v>
      </c>
      <c r="L35" s="123">
        <v>1</v>
      </c>
      <c r="M35" s="123" t="s">
        <v>122</v>
      </c>
      <c r="N35" s="123">
        <v>30</v>
      </c>
      <c r="O35" s="165" t="s">
        <v>126</v>
      </c>
    </row>
    <row r="36" spans="1:15" ht="15">
      <c r="A36" s="69"/>
      <c r="B36" s="69"/>
      <c r="C36" s="137" t="s">
        <v>147</v>
      </c>
      <c r="D36" s="123" t="s">
        <v>63</v>
      </c>
      <c r="E36" s="123">
        <v>1989</v>
      </c>
      <c r="F36" s="123">
        <v>1</v>
      </c>
      <c r="G36" s="124">
        <v>81.9</v>
      </c>
      <c r="H36" s="124" t="s">
        <v>87</v>
      </c>
      <c r="I36" s="125">
        <v>20</v>
      </c>
      <c r="J36" s="123" t="s">
        <v>148</v>
      </c>
      <c r="K36" s="123">
        <v>152</v>
      </c>
      <c r="L36" s="123">
        <v>1</v>
      </c>
      <c r="M36" s="123">
        <v>1</v>
      </c>
      <c r="N36" s="123">
        <v>30</v>
      </c>
      <c r="O36" s="154" t="s">
        <v>254</v>
      </c>
    </row>
    <row r="37" spans="1:15" ht="15">
      <c r="A37" s="69"/>
      <c r="B37" s="69"/>
      <c r="C37" s="155" t="s">
        <v>141</v>
      </c>
      <c r="D37" s="123" t="s">
        <v>62</v>
      </c>
      <c r="E37" s="123">
        <v>1980</v>
      </c>
      <c r="F37" s="123"/>
      <c r="G37" s="124">
        <v>62.4</v>
      </c>
      <c r="H37" s="140">
        <v>63</v>
      </c>
      <c r="I37" s="125">
        <v>16</v>
      </c>
      <c r="J37" s="123" t="s">
        <v>135</v>
      </c>
      <c r="K37" s="123">
        <v>256</v>
      </c>
      <c r="L37" s="123">
        <v>1</v>
      </c>
      <c r="M37" s="123" t="s">
        <v>122</v>
      </c>
      <c r="N37" s="123">
        <v>30</v>
      </c>
      <c r="O37" s="154" t="s">
        <v>142</v>
      </c>
    </row>
    <row r="38" spans="1:15" ht="15">
      <c r="A38" s="69"/>
      <c r="B38" s="69"/>
      <c r="C38" s="37" t="s">
        <v>179</v>
      </c>
      <c r="D38" s="123" t="s">
        <v>62</v>
      </c>
      <c r="E38" s="123">
        <v>1970</v>
      </c>
      <c r="F38" s="123">
        <v>1</v>
      </c>
      <c r="G38" s="124">
        <v>68</v>
      </c>
      <c r="H38" s="140">
        <v>68</v>
      </c>
      <c r="I38" s="125">
        <v>16</v>
      </c>
      <c r="J38" s="123" t="s">
        <v>181</v>
      </c>
      <c r="K38" s="123">
        <v>225</v>
      </c>
      <c r="L38" s="123">
        <v>1</v>
      </c>
      <c r="M38" s="123" t="s">
        <v>122</v>
      </c>
      <c r="N38" s="123">
        <v>30</v>
      </c>
      <c r="O38" s="165" t="s">
        <v>252</v>
      </c>
    </row>
    <row r="39" spans="1:10" ht="15">
      <c r="A39" s="20"/>
      <c r="B39" s="20"/>
      <c r="C39" s="34"/>
      <c r="D39" s="34"/>
      <c r="E39" s="28"/>
      <c r="G39" s="33"/>
      <c r="H39" s="33"/>
      <c r="I39" s="35"/>
      <c r="J39" s="28"/>
    </row>
    <row r="40" spans="3:14" ht="12.75">
      <c r="C40" t="s">
        <v>1</v>
      </c>
      <c r="E40" t="s">
        <v>3</v>
      </c>
      <c r="K40" t="s">
        <v>17</v>
      </c>
      <c r="N40" t="s">
        <v>281</v>
      </c>
    </row>
  </sheetData>
  <sheetProtection/>
  <mergeCells count="10">
    <mergeCell ref="A8:O8"/>
    <mergeCell ref="A10:O10"/>
    <mergeCell ref="A11:O11"/>
    <mergeCell ref="A32:O32"/>
    <mergeCell ref="A1:C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360" verticalDpi="36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60" zoomScalePageLayoutView="0" workbookViewId="0" topLeftCell="A1">
      <selection activeCell="J48" sqref="J48"/>
    </sheetView>
  </sheetViews>
  <sheetFormatPr defaultColWidth="9.00390625" defaultRowHeight="12.75"/>
  <cols>
    <col min="1" max="2" width="6.00390625" style="0" customWidth="1"/>
    <col min="3" max="3" width="18.625" style="0" customWidth="1"/>
    <col min="4" max="9" width="7.75390625" style="0" customWidth="1"/>
    <col min="10" max="10" width="18.625" style="0" customWidth="1"/>
    <col min="11" max="14" width="7.75390625" style="0" customWidth="1"/>
    <col min="15" max="15" width="18.625" style="0" customWidth="1"/>
  </cols>
  <sheetData>
    <row r="1" spans="1:16" ht="15.75">
      <c r="A1" s="232" t="s">
        <v>55</v>
      </c>
      <c r="B1" s="232"/>
      <c r="C1" s="2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2" t="s">
        <v>54</v>
      </c>
      <c r="P1" s="3"/>
    </row>
    <row r="2" spans="1:17" ht="20.25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"/>
      <c r="Q2" s="23"/>
    </row>
    <row r="3" spans="1:17" ht="20.25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"/>
      <c r="Q3" s="23"/>
    </row>
    <row r="4" spans="1:17" ht="20.25">
      <c r="A4" s="233" t="s">
        <v>15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"/>
      <c r="Q4" s="23"/>
    </row>
    <row r="5" spans="1:17" ht="20.25">
      <c r="A5" s="234" t="s">
        <v>56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9"/>
      <c r="Q5" s="29"/>
    </row>
    <row r="6" spans="1:17" ht="15.75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5"/>
      <c r="Q6" s="5"/>
    </row>
    <row r="7" spans="1:17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5.75">
      <c r="A8" s="230" t="s">
        <v>33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5"/>
      <c r="Q8" s="25"/>
    </row>
    <row r="9" spans="1:17" ht="15" customHeight="1">
      <c r="A9" s="24"/>
      <c r="B9" s="24"/>
      <c r="C9" s="24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15" t="s">
        <v>22</v>
      </c>
      <c r="P9" s="24"/>
      <c r="Q9" s="55"/>
    </row>
    <row r="10" spans="1:17" ht="16.5" customHeight="1">
      <c r="A10" s="230" t="s">
        <v>293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4"/>
      <c r="Q10" s="24"/>
    </row>
    <row r="12" spans="1:15" ht="22.5">
      <c r="A12" s="9" t="s">
        <v>73</v>
      </c>
      <c r="B12" s="9" t="s">
        <v>74</v>
      </c>
      <c r="C12" s="9" t="s">
        <v>10</v>
      </c>
      <c r="D12" s="9" t="s">
        <v>19</v>
      </c>
      <c r="E12" s="9" t="s">
        <v>12</v>
      </c>
      <c r="F12" s="9" t="s">
        <v>11</v>
      </c>
      <c r="G12" s="10" t="s">
        <v>5</v>
      </c>
      <c r="H12" s="10" t="s">
        <v>23</v>
      </c>
      <c r="I12" s="10" t="s">
        <v>6</v>
      </c>
      <c r="J12" s="9" t="s">
        <v>2</v>
      </c>
      <c r="K12" s="9" t="s">
        <v>26</v>
      </c>
      <c r="L12" s="9" t="s">
        <v>52</v>
      </c>
      <c r="M12" s="9" t="s">
        <v>11</v>
      </c>
      <c r="N12" s="9" t="s">
        <v>24</v>
      </c>
      <c r="O12" s="9" t="s">
        <v>9</v>
      </c>
    </row>
    <row r="13" spans="1:15" ht="15">
      <c r="A13" s="64"/>
      <c r="B13" s="64"/>
      <c r="C13" s="155" t="s">
        <v>146</v>
      </c>
      <c r="D13" s="123" t="s">
        <v>62</v>
      </c>
      <c r="E13" s="123">
        <v>1963</v>
      </c>
      <c r="F13" s="123">
        <v>2</v>
      </c>
      <c r="G13" s="124">
        <v>81.7</v>
      </c>
      <c r="H13" s="140">
        <v>85</v>
      </c>
      <c r="I13" s="140">
        <v>24</v>
      </c>
      <c r="J13" s="123" t="s">
        <v>135</v>
      </c>
      <c r="K13" s="123">
        <v>52</v>
      </c>
      <c r="L13" s="123">
        <v>1</v>
      </c>
      <c r="M13" s="123"/>
      <c r="N13" s="123">
        <v>30</v>
      </c>
      <c r="O13" s="154" t="s">
        <v>132</v>
      </c>
    </row>
    <row r="14" spans="1:15" ht="15">
      <c r="A14" s="64"/>
      <c r="B14" s="64"/>
      <c r="C14" s="155" t="s">
        <v>190</v>
      </c>
      <c r="D14" s="123" t="s">
        <v>62</v>
      </c>
      <c r="E14" s="123">
        <v>1980</v>
      </c>
      <c r="F14" s="123" t="s">
        <v>122</v>
      </c>
      <c r="G14" s="124">
        <v>106.8</v>
      </c>
      <c r="H14" s="140" t="s">
        <v>121</v>
      </c>
      <c r="I14" s="140">
        <v>24</v>
      </c>
      <c r="J14" s="123" t="s">
        <v>105</v>
      </c>
      <c r="K14" s="123">
        <v>111</v>
      </c>
      <c r="L14" s="123">
        <v>1</v>
      </c>
      <c r="M14" s="123"/>
      <c r="N14" s="123">
        <v>30</v>
      </c>
      <c r="O14" s="154" t="s">
        <v>126</v>
      </c>
    </row>
    <row r="15" spans="1:15" ht="15">
      <c r="A15" s="64"/>
      <c r="B15" s="64"/>
      <c r="C15" s="155" t="s">
        <v>243</v>
      </c>
      <c r="D15" s="123" t="s">
        <v>62</v>
      </c>
      <c r="E15" s="123">
        <v>1991</v>
      </c>
      <c r="F15" s="123"/>
      <c r="G15" s="124">
        <v>111</v>
      </c>
      <c r="H15" s="140" t="s">
        <v>121</v>
      </c>
      <c r="I15" s="140">
        <v>24</v>
      </c>
      <c r="J15" s="123"/>
      <c r="K15" s="123">
        <v>102</v>
      </c>
      <c r="L15" s="123">
        <v>2</v>
      </c>
      <c r="M15" s="123"/>
      <c r="N15" s="123">
        <v>27</v>
      </c>
      <c r="O15" s="154" t="s">
        <v>212</v>
      </c>
    </row>
    <row r="17" spans="3:14" ht="12.75">
      <c r="C17" t="s">
        <v>1</v>
      </c>
      <c r="E17" t="s">
        <v>3</v>
      </c>
      <c r="J17" t="s">
        <v>17</v>
      </c>
      <c r="N17" t="s">
        <v>281</v>
      </c>
    </row>
  </sheetData>
  <sheetProtection/>
  <mergeCells count="8">
    <mergeCell ref="A5:O5"/>
    <mergeCell ref="A4:O4"/>
    <mergeCell ref="A3:O3"/>
    <mergeCell ref="A2:O2"/>
    <mergeCell ref="A10:O10"/>
    <mergeCell ref="A8:O8"/>
    <mergeCell ref="A6:O6"/>
    <mergeCell ref="A1:C1"/>
  </mergeCells>
  <printOptions/>
  <pageMargins left="0.7" right="0.7" top="0.75" bottom="0.75" header="0.3" footer="0.3"/>
  <pageSetup horizontalDpi="360" verticalDpi="36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view="pageLayout" workbookViewId="0" topLeftCell="A4">
      <selection activeCell="I19" sqref="I19"/>
    </sheetView>
  </sheetViews>
  <sheetFormatPr defaultColWidth="9.00390625" defaultRowHeight="12.75"/>
  <cols>
    <col min="1" max="1" width="6.00390625" style="0" customWidth="1"/>
    <col min="2" max="2" width="5.75390625" style="0" customWidth="1"/>
    <col min="3" max="3" width="22.375" style="0" customWidth="1"/>
    <col min="4" max="8" width="6.875" style="0" customWidth="1"/>
    <col min="9" max="9" width="22.375" style="0" customWidth="1"/>
    <col min="10" max="20" width="6.875" style="0" customWidth="1"/>
    <col min="21" max="21" width="22.375" style="0" customWidth="1"/>
  </cols>
  <sheetData>
    <row r="1" spans="1:21" ht="15.75">
      <c r="A1" s="232" t="s">
        <v>55</v>
      </c>
      <c r="B1" s="232"/>
      <c r="C1" s="2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U1" s="22" t="s">
        <v>54</v>
      </c>
    </row>
    <row r="2" spans="1:21" ht="18.75" customHeight="1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1" ht="18.75" customHeight="1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 ht="18.75" customHeight="1">
      <c r="A4" s="233" t="s">
        <v>15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</row>
    <row r="5" spans="1:21" ht="18.75" customHeight="1">
      <c r="A5" s="234" t="s">
        <v>56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18.75" customHeight="1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</row>
    <row r="7" spans="1:21" ht="18.7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1" ht="18.75" customHeight="1">
      <c r="A8" s="230" t="s">
        <v>33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17" ht="23.25">
      <c r="A9" s="24"/>
      <c r="B9" s="24"/>
      <c r="C9" s="24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4"/>
      <c r="P9" s="24"/>
      <c r="Q9" s="55"/>
    </row>
    <row r="10" spans="1:21" ht="18.75" customHeight="1">
      <c r="A10" s="230" t="s">
        <v>244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</row>
    <row r="11" spans="1:21" ht="18.75" customHeight="1">
      <c r="A11" s="231" t="s">
        <v>25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</row>
    <row r="13" spans="1:21" ht="33.75">
      <c r="A13" s="9" t="s">
        <v>73</v>
      </c>
      <c r="B13" s="9" t="s">
        <v>74</v>
      </c>
      <c r="C13" s="9" t="s">
        <v>10</v>
      </c>
      <c r="D13" s="9" t="s">
        <v>12</v>
      </c>
      <c r="E13" s="9" t="s">
        <v>11</v>
      </c>
      <c r="F13" s="10" t="s">
        <v>5</v>
      </c>
      <c r="G13" s="10" t="s">
        <v>23</v>
      </c>
      <c r="H13" s="10" t="s">
        <v>6</v>
      </c>
      <c r="I13" s="9" t="s">
        <v>2</v>
      </c>
      <c r="J13" s="10" t="s">
        <v>4</v>
      </c>
      <c r="K13" s="10" t="s">
        <v>0</v>
      </c>
      <c r="L13" s="9" t="s">
        <v>7</v>
      </c>
      <c r="M13" s="9" t="s">
        <v>14</v>
      </c>
      <c r="N13" s="9" t="s">
        <v>47</v>
      </c>
      <c r="O13" s="9" t="s">
        <v>13</v>
      </c>
      <c r="P13" s="9" t="s">
        <v>16</v>
      </c>
      <c r="Q13" s="194" t="s">
        <v>48</v>
      </c>
      <c r="R13" s="9" t="s">
        <v>58</v>
      </c>
      <c r="S13" s="9" t="s">
        <v>11</v>
      </c>
      <c r="T13" s="9" t="s">
        <v>24</v>
      </c>
      <c r="U13" s="9" t="s">
        <v>9</v>
      </c>
    </row>
    <row r="14" spans="1:21" ht="14.25" customHeight="1">
      <c r="A14" s="106"/>
      <c r="B14" s="69"/>
      <c r="C14" s="65" t="s">
        <v>193</v>
      </c>
      <c r="D14" s="16">
        <v>1967</v>
      </c>
      <c r="E14" s="16"/>
      <c r="F14" s="187">
        <v>68</v>
      </c>
      <c r="G14" s="67">
        <v>68</v>
      </c>
      <c r="H14" s="67">
        <v>16</v>
      </c>
      <c r="I14" s="16" t="s">
        <v>173</v>
      </c>
      <c r="J14" s="16"/>
      <c r="K14" s="16"/>
      <c r="L14" s="16">
        <v>70</v>
      </c>
      <c r="M14" s="16">
        <v>185</v>
      </c>
      <c r="N14" s="117">
        <f aca="true" t="shared" si="0" ref="N14:N22">L14+M14/2</f>
        <v>162.5</v>
      </c>
      <c r="O14" s="16"/>
      <c r="P14" s="16">
        <v>1</v>
      </c>
      <c r="Q14" s="16"/>
      <c r="R14" s="16"/>
      <c r="S14" s="16">
        <v>2</v>
      </c>
      <c r="T14" s="16">
        <v>30</v>
      </c>
      <c r="U14" s="68" t="s">
        <v>248</v>
      </c>
    </row>
    <row r="15" spans="1:21" ht="14.25" customHeight="1">
      <c r="A15" s="106"/>
      <c r="B15" s="69"/>
      <c r="C15" s="37" t="s">
        <v>97</v>
      </c>
      <c r="D15" s="16">
        <v>1991</v>
      </c>
      <c r="E15" s="16" t="s">
        <v>98</v>
      </c>
      <c r="F15" s="187">
        <v>78</v>
      </c>
      <c r="G15" s="67">
        <v>78</v>
      </c>
      <c r="H15" s="67">
        <v>32</v>
      </c>
      <c r="I15" s="119" t="s">
        <v>99</v>
      </c>
      <c r="J15" s="16"/>
      <c r="K15" s="16"/>
      <c r="L15" s="16">
        <v>112</v>
      </c>
      <c r="M15" s="16">
        <v>170</v>
      </c>
      <c r="N15" s="117">
        <f t="shared" si="0"/>
        <v>197</v>
      </c>
      <c r="O15" s="16"/>
      <c r="P15" s="16">
        <v>1</v>
      </c>
      <c r="Q15" s="16"/>
      <c r="R15" s="16"/>
      <c r="S15" s="16" t="s">
        <v>108</v>
      </c>
      <c r="T15" s="16">
        <v>30</v>
      </c>
      <c r="U15" s="68" t="s">
        <v>215</v>
      </c>
    </row>
    <row r="16" spans="1:21" ht="14.25" customHeight="1">
      <c r="A16" s="106"/>
      <c r="B16" s="69"/>
      <c r="C16" s="12" t="s">
        <v>124</v>
      </c>
      <c r="D16" s="45">
        <v>1989</v>
      </c>
      <c r="E16" s="16" t="s">
        <v>98</v>
      </c>
      <c r="F16" s="187">
        <v>78</v>
      </c>
      <c r="G16" s="67">
        <v>78</v>
      </c>
      <c r="H16" s="67">
        <v>24</v>
      </c>
      <c r="I16" s="16" t="s">
        <v>125</v>
      </c>
      <c r="J16" s="16"/>
      <c r="K16" s="16"/>
      <c r="L16" s="16">
        <v>152</v>
      </c>
      <c r="M16" s="16">
        <v>200</v>
      </c>
      <c r="N16" s="117">
        <f t="shared" si="0"/>
        <v>252</v>
      </c>
      <c r="O16" s="16"/>
      <c r="P16" s="16">
        <v>2</v>
      </c>
      <c r="Q16" s="16"/>
      <c r="R16" s="16"/>
      <c r="S16" s="16" t="s">
        <v>122</v>
      </c>
      <c r="T16" s="16">
        <v>27</v>
      </c>
      <c r="U16" s="68" t="s">
        <v>126</v>
      </c>
    </row>
    <row r="17" spans="1:21" ht="14.25" customHeight="1">
      <c r="A17" s="106"/>
      <c r="B17" s="69"/>
      <c r="C17" s="37" t="s">
        <v>236</v>
      </c>
      <c r="D17" s="16">
        <v>1987</v>
      </c>
      <c r="E17" s="16"/>
      <c r="F17" s="187">
        <v>76.6</v>
      </c>
      <c r="G17" s="67">
        <v>78</v>
      </c>
      <c r="H17" s="67">
        <v>24</v>
      </c>
      <c r="I17" s="119" t="s">
        <v>184</v>
      </c>
      <c r="J17" s="16"/>
      <c r="K17" s="16"/>
      <c r="L17" s="16">
        <v>45</v>
      </c>
      <c r="M17" s="16">
        <v>112</v>
      </c>
      <c r="N17" s="117">
        <f t="shared" si="0"/>
        <v>101</v>
      </c>
      <c r="O17" s="16"/>
      <c r="P17" s="16">
        <v>3</v>
      </c>
      <c r="Q17" s="16"/>
      <c r="R17" s="16"/>
      <c r="S17" s="16">
        <v>3</v>
      </c>
      <c r="T17" s="16">
        <v>25</v>
      </c>
      <c r="U17" s="68" t="s">
        <v>251</v>
      </c>
    </row>
    <row r="18" spans="1:21" ht="14.25" customHeight="1">
      <c r="A18" s="106"/>
      <c r="B18" s="69"/>
      <c r="C18" s="12" t="s">
        <v>169</v>
      </c>
      <c r="D18" s="13">
        <v>1986</v>
      </c>
      <c r="E18" s="13" t="s">
        <v>98</v>
      </c>
      <c r="F18" s="188">
        <v>80.4</v>
      </c>
      <c r="G18" s="13">
        <v>85</v>
      </c>
      <c r="H18" s="67">
        <v>32</v>
      </c>
      <c r="I18" s="16" t="s">
        <v>83</v>
      </c>
      <c r="J18" s="16"/>
      <c r="K18" s="16"/>
      <c r="L18" s="16">
        <v>106</v>
      </c>
      <c r="M18" s="16">
        <v>152</v>
      </c>
      <c r="N18" s="117">
        <f t="shared" si="0"/>
        <v>182</v>
      </c>
      <c r="O18" s="16"/>
      <c r="P18" s="16">
        <v>1</v>
      </c>
      <c r="Q18" s="16"/>
      <c r="R18" s="16"/>
      <c r="S18" s="16" t="s">
        <v>187</v>
      </c>
      <c r="T18" s="16">
        <v>30</v>
      </c>
      <c r="U18" s="68" t="s">
        <v>3</v>
      </c>
    </row>
    <row r="19" spans="1:21" ht="14.25" customHeight="1">
      <c r="A19" s="106"/>
      <c r="B19" s="69"/>
      <c r="C19" s="65" t="s">
        <v>204</v>
      </c>
      <c r="D19" s="16">
        <v>1990</v>
      </c>
      <c r="E19" s="16"/>
      <c r="F19" s="187">
        <v>83.1</v>
      </c>
      <c r="G19" s="67">
        <v>85</v>
      </c>
      <c r="H19" s="67">
        <v>20</v>
      </c>
      <c r="I19" s="16" t="s">
        <v>83</v>
      </c>
      <c r="J19" s="16"/>
      <c r="K19" s="16"/>
      <c r="L19" s="16">
        <v>85</v>
      </c>
      <c r="M19" s="16">
        <v>180</v>
      </c>
      <c r="N19" s="117">
        <f t="shared" si="0"/>
        <v>175</v>
      </c>
      <c r="O19" s="16"/>
      <c r="P19" s="16">
        <v>2</v>
      </c>
      <c r="Q19" s="16"/>
      <c r="R19" s="16"/>
      <c r="S19" s="16">
        <v>2</v>
      </c>
      <c r="T19" s="16">
        <v>27</v>
      </c>
      <c r="U19" s="68" t="s">
        <v>205</v>
      </c>
    </row>
    <row r="20" spans="1:21" ht="14.25" customHeight="1">
      <c r="A20" s="106"/>
      <c r="B20" s="16"/>
      <c r="C20" s="70" t="s">
        <v>174</v>
      </c>
      <c r="D20" s="16">
        <v>1992</v>
      </c>
      <c r="E20" s="16"/>
      <c r="F20" s="187">
        <v>87.1</v>
      </c>
      <c r="G20" s="67">
        <v>95</v>
      </c>
      <c r="H20" s="67">
        <v>24</v>
      </c>
      <c r="I20" s="16" t="s">
        <v>173</v>
      </c>
      <c r="J20" s="73"/>
      <c r="K20" s="74"/>
      <c r="L20" s="123">
        <v>63</v>
      </c>
      <c r="M20" s="123">
        <v>239</v>
      </c>
      <c r="N20" s="117">
        <f t="shared" si="0"/>
        <v>182.5</v>
      </c>
      <c r="O20" s="73"/>
      <c r="P20" s="16">
        <v>1</v>
      </c>
      <c r="Q20" s="73"/>
      <c r="R20" s="73"/>
      <c r="S20" s="16">
        <v>1</v>
      </c>
      <c r="T20" s="16">
        <v>30</v>
      </c>
      <c r="U20" s="73" t="s">
        <v>248</v>
      </c>
    </row>
    <row r="21" spans="1:21" ht="14.25" customHeight="1">
      <c r="A21" s="106"/>
      <c r="B21" s="69"/>
      <c r="C21" s="65" t="s">
        <v>100</v>
      </c>
      <c r="D21" s="16">
        <v>2001</v>
      </c>
      <c r="E21" s="16">
        <v>1</v>
      </c>
      <c r="F21" s="187">
        <v>88.8</v>
      </c>
      <c r="G21" s="67">
        <v>95</v>
      </c>
      <c r="H21" s="67">
        <v>32</v>
      </c>
      <c r="I21" s="119" t="s">
        <v>99</v>
      </c>
      <c r="J21" s="16"/>
      <c r="K21" s="16"/>
      <c r="L21" s="16">
        <v>40</v>
      </c>
      <c r="M21" s="16">
        <v>58</v>
      </c>
      <c r="N21" s="117">
        <f t="shared" si="0"/>
        <v>69</v>
      </c>
      <c r="O21" s="16"/>
      <c r="P21" s="16">
        <v>2</v>
      </c>
      <c r="Q21" s="16"/>
      <c r="R21" s="16"/>
      <c r="S21" s="16"/>
      <c r="T21" s="16">
        <v>27</v>
      </c>
      <c r="U21" s="68" t="s">
        <v>101</v>
      </c>
    </row>
    <row r="22" spans="1:21" ht="14.25" customHeight="1">
      <c r="A22" s="106"/>
      <c r="B22" s="69"/>
      <c r="C22" s="37" t="s">
        <v>211</v>
      </c>
      <c r="D22" s="16">
        <v>1982</v>
      </c>
      <c r="E22" s="16" t="s">
        <v>108</v>
      </c>
      <c r="F22" s="187">
        <v>116</v>
      </c>
      <c r="G22" s="67" t="s">
        <v>121</v>
      </c>
      <c r="H22" s="67">
        <v>32</v>
      </c>
      <c r="I22" s="123" t="s">
        <v>83</v>
      </c>
      <c r="J22" s="16"/>
      <c r="K22" s="16"/>
      <c r="L22" s="16">
        <v>100</v>
      </c>
      <c r="M22" s="16">
        <v>210</v>
      </c>
      <c r="N22" s="117">
        <f t="shared" si="0"/>
        <v>205</v>
      </c>
      <c r="O22" s="16"/>
      <c r="P22" s="16">
        <v>1</v>
      </c>
      <c r="Q22" s="16"/>
      <c r="R22" s="16"/>
      <c r="S22" s="16" t="s">
        <v>108</v>
      </c>
      <c r="T22" s="16">
        <v>30</v>
      </c>
      <c r="U22" s="73" t="s">
        <v>282</v>
      </c>
    </row>
    <row r="23" spans="1:21" ht="14.25" customHeight="1">
      <c r="A23" s="106"/>
      <c r="B23" s="72"/>
      <c r="C23" s="155" t="s">
        <v>207</v>
      </c>
      <c r="D23" s="123">
        <v>1975</v>
      </c>
      <c r="E23" s="123" t="s">
        <v>122</v>
      </c>
      <c r="F23" s="189">
        <v>110</v>
      </c>
      <c r="G23" s="140" t="s">
        <v>117</v>
      </c>
      <c r="H23" s="140">
        <v>28</v>
      </c>
      <c r="I23" s="123" t="s">
        <v>83</v>
      </c>
      <c r="J23" s="73"/>
      <c r="K23" s="73"/>
      <c r="L23" s="16">
        <v>74</v>
      </c>
      <c r="M23" s="16">
        <v>123</v>
      </c>
      <c r="N23" s="16"/>
      <c r="O23" s="73"/>
      <c r="P23" s="16">
        <v>1</v>
      </c>
      <c r="Q23" s="117">
        <f>L23+M23/2</f>
        <v>135.5</v>
      </c>
      <c r="R23" s="73"/>
      <c r="S23" s="16" t="s">
        <v>122</v>
      </c>
      <c r="T23" s="16">
        <v>30</v>
      </c>
      <c r="U23" s="73" t="s">
        <v>282</v>
      </c>
    </row>
    <row r="24" spans="1:21" ht="14.25" customHeight="1">
      <c r="A24" s="106"/>
      <c r="B24" s="72"/>
      <c r="C24" s="155" t="s">
        <v>269</v>
      </c>
      <c r="D24" s="123">
        <v>1982</v>
      </c>
      <c r="E24" s="123"/>
      <c r="F24" s="189">
        <v>90.9</v>
      </c>
      <c r="G24" s="140" t="s">
        <v>117</v>
      </c>
      <c r="H24" s="140">
        <v>24</v>
      </c>
      <c r="I24" s="123"/>
      <c r="J24" s="73"/>
      <c r="K24" s="73"/>
      <c r="L24" s="16">
        <v>56</v>
      </c>
      <c r="M24" s="16">
        <v>107</v>
      </c>
      <c r="N24" s="16"/>
      <c r="O24" s="73"/>
      <c r="P24" s="16">
        <v>2</v>
      </c>
      <c r="Q24" s="117">
        <f>L24+M24/2</f>
        <v>109.5</v>
      </c>
      <c r="R24" s="73"/>
      <c r="S24" s="16">
        <v>1</v>
      </c>
      <c r="T24" s="16">
        <v>27</v>
      </c>
      <c r="U24" s="73" t="s">
        <v>126</v>
      </c>
    </row>
    <row r="25" spans="1:21" ht="14.25" customHeight="1">
      <c r="A25" s="106"/>
      <c r="B25" s="69"/>
      <c r="C25" s="65" t="s">
        <v>210</v>
      </c>
      <c r="D25" s="16">
        <v>1996</v>
      </c>
      <c r="E25" s="16" t="s">
        <v>98</v>
      </c>
      <c r="F25" s="187">
        <v>71</v>
      </c>
      <c r="G25" s="67">
        <v>73</v>
      </c>
      <c r="H25" s="67">
        <v>16</v>
      </c>
      <c r="I25" s="16" t="s">
        <v>83</v>
      </c>
      <c r="J25" s="16"/>
      <c r="K25" s="16"/>
      <c r="L25" s="16">
        <v>80</v>
      </c>
      <c r="M25" s="16">
        <v>138</v>
      </c>
      <c r="N25" s="16"/>
      <c r="O25" s="16"/>
      <c r="P25" s="16">
        <v>3</v>
      </c>
      <c r="Q25" s="117">
        <f>L25+M25/2</f>
        <v>149</v>
      </c>
      <c r="R25" s="16"/>
      <c r="S25" s="16">
        <v>1</v>
      </c>
      <c r="T25" s="16">
        <v>25</v>
      </c>
      <c r="U25" s="68" t="s">
        <v>3</v>
      </c>
    </row>
    <row r="26" spans="1:21" ht="14.25">
      <c r="A26" s="79"/>
      <c r="B26" s="20"/>
      <c r="C26" s="2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20"/>
    </row>
    <row r="27" spans="1:21" ht="18.75">
      <c r="A27" s="250" t="s">
        <v>59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</row>
    <row r="28" spans="2:21" ht="14.25">
      <c r="B28" s="20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33.75">
      <c r="A29" s="9" t="s">
        <v>73</v>
      </c>
      <c r="B29" s="9" t="s">
        <v>74</v>
      </c>
      <c r="C29" s="9" t="s">
        <v>10</v>
      </c>
      <c r="D29" s="9" t="s">
        <v>12</v>
      </c>
      <c r="E29" s="9" t="s">
        <v>11</v>
      </c>
      <c r="F29" s="10" t="s">
        <v>5</v>
      </c>
      <c r="G29" s="10" t="s">
        <v>23</v>
      </c>
      <c r="H29" s="10" t="s">
        <v>6</v>
      </c>
      <c r="I29" s="9" t="s">
        <v>2</v>
      </c>
      <c r="J29" s="10" t="s">
        <v>4</v>
      </c>
      <c r="K29" s="10" t="s">
        <v>0</v>
      </c>
      <c r="L29" s="9" t="s">
        <v>7</v>
      </c>
      <c r="M29" s="9" t="s">
        <v>14</v>
      </c>
      <c r="N29" s="9" t="s">
        <v>47</v>
      </c>
      <c r="O29" s="9" t="s">
        <v>16</v>
      </c>
      <c r="P29" s="194" t="s">
        <v>48</v>
      </c>
      <c r="Q29" s="9" t="s">
        <v>58</v>
      </c>
      <c r="R29" s="9" t="s">
        <v>11</v>
      </c>
      <c r="S29" s="9" t="s">
        <v>24</v>
      </c>
      <c r="T29" s="242" t="s">
        <v>9</v>
      </c>
      <c r="U29" s="251"/>
    </row>
    <row r="30" spans="1:21" ht="14.25" customHeight="1">
      <c r="A30" s="121"/>
      <c r="B30" s="122"/>
      <c r="C30" s="137" t="s">
        <v>82</v>
      </c>
      <c r="D30" s="123"/>
      <c r="E30" s="123"/>
      <c r="F30" s="189">
        <v>72.5</v>
      </c>
      <c r="G30" s="140">
        <v>73</v>
      </c>
      <c r="H30" s="125">
        <v>24</v>
      </c>
      <c r="I30" s="123" t="s">
        <v>83</v>
      </c>
      <c r="J30" s="123"/>
      <c r="K30" s="123"/>
      <c r="L30" s="123">
        <v>58</v>
      </c>
      <c r="M30" s="123">
        <v>100</v>
      </c>
      <c r="N30" s="138">
        <f>L30+M30/2</f>
        <v>108</v>
      </c>
      <c r="O30" s="123"/>
      <c r="P30" s="123"/>
      <c r="Q30" s="123">
        <v>1</v>
      </c>
      <c r="R30" s="123">
        <v>2</v>
      </c>
      <c r="S30" s="123">
        <v>30</v>
      </c>
      <c r="T30" s="276" t="s">
        <v>202</v>
      </c>
      <c r="U30" s="278"/>
    </row>
    <row r="31" spans="1:21" ht="14.25" customHeight="1">
      <c r="A31" s="121"/>
      <c r="B31" s="126"/>
      <c r="C31" s="139" t="s">
        <v>91</v>
      </c>
      <c r="D31" s="123">
        <v>2009</v>
      </c>
      <c r="E31" s="123"/>
      <c r="F31" s="189">
        <v>31.6</v>
      </c>
      <c r="G31" s="123">
        <v>53</v>
      </c>
      <c r="H31" s="142">
        <v>8</v>
      </c>
      <c r="I31" s="131" t="s">
        <v>247</v>
      </c>
      <c r="J31" s="123"/>
      <c r="K31" s="123"/>
      <c r="L31" s="123">
        <v>56</v>
      </c>
      <c r="M31" s="123">
        <v>144</v>
      </c>
      <c r="N31" s="123"/>
      <c r="O31" s="123"/>
      <c r="P31" s="138">
        <f>L31+M31/2</f>
        <v>128</v>
      </c>
      <c r="Q31" s="123">
        <v>1</v>
      </c>
      <c r="R31" s="123"/>
      <c r="S31" s="123">
        <v>30</v>
      </c>
      <c r="T31" s="61" t="s">
        <v>126</v>
      </c>
      <c r="U31" s="278"/>
    </row>
    <row r="32" spans="1:21" ht="14.25" customHeight="1">
      <c r="A32" s="121"/>
      <c r="B32" s="122"/>
      <c r="C32" s="37" t="s">
        <v>88</v>
      </c>
      <c r="D32" s="123">
        <v>2003</v>
      </c>
      <c r="E32" s="123"/>
      <c r="F32" s="189">
        <v>58.1</v>
      </c>
      <c r="G32" s="140">
        <v>63</v>
      </c>
      <c r="H32" s="125">
        <v>20</v>
      </c>
      <c r="I32" s="131" t="s">
        <v>247</v>
      </c>
      <c r="J32" s="135"/>
      <c r="K32" s="135"/>
      <c r="L32" s="123">
        <v>30</v>
      </c>
      <c r="M32" s="123">
        <v>61</v>
      </c>
      <c r="N32" s="135"/>
      <c r="O32" s="135"/>
      <c r="P32" s="138">
        <f>L32+M32/2</f>
        <v>60.5</v>
      </c>
      <c r="Q32" s="123">
        <v>2</v>
      </c>
      <c r="R32" s="123">
        <v>3</v>
      </c>
      <c r="S32" s="123">
        <v>27</v>
      </c>
      <c r="T32" s="276" t="s">
        <v>227</v>
      </c>
      <c r="U32" s="278"/>
    </row>
    <row r="33" spans="1:21" ht="14.25" customHeight="1">
      <c r="A33" s="121"/>
      <c r="B33" s="122"/>
      <c r="C33" s="137" t="s">
        <v>86</v>
      </c>
      <c r="D33" s="123">
        <v>2002</v>
      </c>
      <c r="E33" s="123">
        <v>2</v>
      </c>
      <c r="F33" s="189">
        <v>81.5</v>
      </c>
      <c r="G33" s="140" t="s">
        <v>87</v>
      </c>
      <c r="H33" s="125">
        <v>24</v>
      </c>
      <c r="I33" s="131" t="s">
        <v>247</v>
      </c>
      <c r="J33" s="135"/>
      <c r="K33" s="135"/>
      <c r="L33" s="123">
        <v>59</v>
      </c>
      <c r="M33" s="123">
        <v>87</v>
      </c>
      <c r="N33" s="135"/>
      <c r="O33" s="135"/>
      <c r="P33" s="138">
        <f>L33+M33/2</f>
        <v>102.5</v>
      </c>
      <c r="Q33" s="123">
        <v>1</v>
      </c>
      <c r="R33" s="123">
        <v>2</v>
      </c>
      <c r="S33" s="123">
        <v>30</v>
      </c>
      <c r="T33" s="61" t="s">
        <v>126</v>
      </c>
      <c r="U33" s="278"/>
    </row>
    <row r="34" spans="2:9" ht="15">
      <c r="B34" s="20"/>
      <c r="C34" s="34"/>
      <c r="D34" s="28"/>
      <c r="F34" s="33"/>
      <c r="G34" s="33"/>
      <c r="H34" s="35"/>
      <c r="I34" s="28"/>
    </row>
    <row r="35" spans="2:21" ht="18.75">
      <c r="B35" s="250" t="s">
        <v>70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</row>
    <row r="36" spans="2:21" ht="14.25">
      <c r="B36" s="2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20"/>
    </row>
    <row r="37" spans="1:21" ht="33.75">
      <c r="A37" s="9" t="s">
        <v>73</v>
      </c>
      <c r="B37" s="9" t="s">
        <v>74</v>
      </c>
      <c r="C37" s="9" t="s">
        <v>10</v>
      </c>
      <c r="D37" s="9" t="s">
        <v>12</v>
      </c>
      <c r="E37" s="9" t="s">
        <v>11</v>
      </c>
      <c r="F37" s="10" t="s">
        <v>5</v>
      </c>
      <c r="G37" s="10" t="s">
        <v>23</v>
      </c>
      <c r="H37" s="10" t="s">
        <v>6</v>
      </c>
      <c r="I37" s="9" t="s">
        <v>2</v>
      </c>
      <c r="J37" s="10" t="s">
        <v>4</v>
      </c>
      <c r="K37" s="10" t="s">
        <v>0</v>
      </c>
      <c r="L37" s="9" t="s">
        <v>7</v>
      </c>
      <c r="M37" s="9" t="s">
        <v>14</v>
      </c>
      <c r="N37" s="194" t="s">
        <v>48</v>
      </c>
      <c r="O37" s="9" t="s">
        <v>16</v>
      </c>
      <c r="P37" s="9" t="s">
        <v>11</v>
      </c>
      <c r="Q37" s="9" t="s">
        <v>24</v>
      </c>
      <c r="R37" s="168" t="s">
        <v>9</v>
      </c>
      <c r="S37" s="169"/>
      <c r="T37" s="170"/>
      <c r="U37" s="76"/>
    </row>
    <row r="38" spans="1:21" ht="14.25" customHeight="1">
      <c r="A38" s="134"/>
      <c r="B38" s="126"/>
      <c r="C38" s="62" t="s">
        <v>186</v>
      </c>
      <c r="D38" s="120">
        <v>1974</v>
      </c>
      <c r="E38" s="120" t="s">
        <v>187</v>
      </c>
      <c r="F38" s="190">
        <v>70.6</v>
      </c>
      <c r="G38" s="120">
        <v>78</v>
      </c>
      <c r="H38" s="120">
        <v>24</v>
      </c>
      <c r="I38" s="120" t="s">
        <v>125</v>
      </c>
      <c r="J38" s="123"/>
      <c r="K38" s="123"/>
      <c r="L38" s="123">
        <v>90</v>
      </c>
      <c r="M38" s="123">
        <v>128</v>
      </c>
      <c r="N38" s="123">
        <f aca="true" t="shared" si="1" ref="N38:N48">L38+M38/2</f>
        <v>154</v>
      </c>
      <c r="O38" s="123">
        <v>1</v>
      </c>
      <c r="P38" s="123" t="s">
        <v>122</v>
      </c>
      <c r="Q38" s="123">
        <v>30</v>
      </c>
      <c r="R38" s="276" t="s">
        <v>188</v>
      </c>
      <c r="S38" s="277"/>
      <c r="T38" s="278"/>
      <c r="U38" s="104"/>
    </row>
    <row r="39" spans="1:21" ht="14.25" customHeight="1">
      <c r="A39" s="134"/>
      <c r="B39" s="122"/>
      <c r="C39" s="37" t="s">
        <v>257</v>
      </c>
      <c r="D39" s="123">
        <v>1974</v>
      </c>
      <c r="E39" s="123"/>
      <c r="F39" s="189">
        <v>76.6</v>
      </c>
      <c r="G39" s="140">
        <v>78</v>
      </c>
      <c r="H39" s="125">
        <v>24</v>
      </c>
      <c r="I39" s="119"/>
      <c r="J39" s="123"/>
      <c r="K39" s="123"/>
      <c r="L39" s="123">
        <v>43</v>
      </c>
      <c r="M39" s="123">
        <v>100</v>
      </c>
      <c r="N39" s="123">
        <f t="shared" si="1"/>
        <v>93</v>
      </c>
      <c r="O39" s="123">
        <v>2</v>
      </c>
      <c r="P39" s="123">
        <v>1</v>
      </c>
      <c r="Q39" s="123">
        <v>27</v>
      </c>
      <c r="R39" s="276" t="s">
        <v>258</v>
      </c>
      <c r="S39" s="277"/>
      <c r="T39" s="278"/>
      <c r="U39" s="105"/>
    </row>
    <row r="40" spans="1:21" ht="14.25" customHeight="1">
      <c r="A40" s="134"/>
      <c r="B40" s="122"/>
      <c r="C40" s="136" t="s">
        <v>130</v>
      </c>
      <c r="D40" s="123">
        <v>1974</v>
      </c>
      <c r="E40" s="123">
        <v>1</v>
      </c>
      <c r="F40" s="191">
        <v>111.3</v>
      </c>
      <c r="G40" s="128" t="s">
        <v>121</v>
      </c>
      <c r="H40" s="129">
        <v>24</v>
      </c>
      <c r="I40" s="123" t="s">
        <v>125</v>
      </c>
      <c r="J40" s="123"/>
      <c r="K40" s="123"/>
      <c r="L40" s="123">
        <v>97</v>
      </c>
      <c r="M40" s="123">
        <v>127</v>
      </c>
      <c r="N40" s="123">
        <f t="shared" si="1"/>
        <v>160.5</v>
      </c>
      <c r="O40" s="123">
        <v>1</v>
      </c>
      <c r="P40" s="123" t="s">
        <v>122</v>
      </c>
      <c r="Q40" s="123">
        <v>30</v>
      </c>
      <c r="R40" s="276" t="s">
        <v>132</v>
      </c>
      <c r="S40" s="277"/>
      <c r="T40" s="278"/>
      <c r="U40" s="105"/>
    </row>
    <row r="41" spans="1:21" ht="14.25" customHeight="1">
      <c r="A41" s="134"/>
      <c r="B41" s="122"/>
      <c r="C41" s="37" t="s">
        <v>191</v>
      </c>
      <c r="D41" s="16">
        <v>1973</v>
      </c>
      <c r="E41" s="106"/>
      <c r="F41" s="192">
        <v>111.1</v>
      </c>
      <c r="G41" s="171" t="s">
        <v>121</v>
      </c>
      <c r="H41" s="172">
        <v>24</v>
      </c>
      <c r="I41" s="39" t="s">
        <v>192</v>
      </c>
      <c r="J41" s="123"/>
      <c r="K41" s="123"/>
      <c r="L41" s="123">
        <v>60</v>
      </c>
      <c r="M41" s="123">
        <v>102</v>
      </c>
      <c r="N41" s="123">
        <f t="shared" si="1"/>
        <v>111</v>
      </c>
      <c r="O41" s="123">
        <v>2</v>
      </c>
      <c r="P41" s="123">
        <v>1</v>
      </c>
      <c r="Q41" s="123">
        <v>27</v>
      </c>
      <c r="R41" s="61" t="s">
        <v>126</v>
      </c>
      <c r="S41" s="277"/>
      <c r="T41" s="278"/>
      <c r="U41" s="105"/>
    </row>
    <row r="42" spans="1:21" ht="14.25" customHeight="1">
      <c r="A42" s="134"/>
      <c r="B42" s="122"/>
      <c r="C42" s="136" t="s">
        <v>259</v>
      </c>
      <c r="D42" s="123">
        <v>1977</v>
      </c>
      <c r="E42" s="180">
        <v>2</v>
      </c>
      <c r="F42" s="189">
        <v>120.9</v>
      </c>
      <c r="G42" s="140" t="s">
        <v>121</v>
      </c>
      <c r="H42" s="125">
        <v>24</v>
      </c>
      <c r="I42" s="120" t="s">
        <v>213</v>
      </c>
      <c r="J42" s="123"/>
      <c r="K42" s="123"/>
      <c r="L42" s="123">
        <v>53</v>
      </c>
      <c r="M42" s="123">
        <v>105</v>
      </c>
      <c r="N42" s="123">
        <f t="shared" si="1"/>
        <v>105.5</v>
      </c>
      <c r="O42" s="123">
        <v>3</v>
      </c>
      <c r="P42" s="123">
        <v>1</v>
      </c>
      <c r="Q42" s="123">
        <v>25</v>
      </c>
      <c r="R42" s="61" t="s">
        <v>126</v>
      </c>
      <c r="S42" s="277"/>
      <c r="T42" s="278"/>
      <c r="U42" s="105"/>
    </row>
    <row r="43" spans="1:21" ht="14.25" customHeight="1">
      <c r="A43" s="134"/>
      <c r="B43" s="122"/>
      <c r="C43" s="136" t="s">
        <v>266</v>
      </c>
      <c r="D43" s="123">
        <v>1963</v>
      </c>
      <c r="E43" s="123"/>
      <c r="F43" s="189">
        <v>66</v>
      </c>
      <c r="G43" s="140">
        <v>68</v>
      </c>
      <c r="H43" s="125">
        <v>20</v>
      </c>
      <c r="I43" s="119" t="s">
        <v>125</v>
      </c>
      <c r="J43" s="123"/>
      <c r="K43" s="123"/>
      <c r="L43" s="123">
        <v>82</v>
      </c>
      <c r="M43" s="123">
        <v>132</v>
      </c>
      <c r="N43" s="123">
        <f t="shared" si="1"/>
        <v>148</v>
      </c>
      <c r="O43" s="123">
        <v>1</v>
      </c>
      <c r="P43" s="123">
        <v>1</v>
      </c>
      <c r="Q43" s="123">
        <v>30</v>
      </c>
      <c r="R43" s="61" t="s">
        <v>126</v>
      </c>
      <c r="S43" s="277"/>
      <c r="T43" s="278"/>
      <c r="U43" s="105"/>
    </row>
    <row r="44" spans="1:21" ht="14.25" customHeight="1">
      <c r="A44" s="134"/>
      <c r="B44" s="122"/>
      <c r="C44" s="37" t="s">
        <v>139</v>
      </c>
      <c r="D44" s="123">
        <v>1961</v>
      </c>
      <c r="E44" s="123" t="s">
        <v>98</v>
      </c>
      <c r="F44" s="191">
        <v>68</v>
      </c>
      <c r="G44" s="128">
        <v>68</v>
      </c>
      <c r="H44" s="129">
        <v>20</v>
      </c>
      <c r="I44" s="119" t="s">
        <v>125</v>
      </c>
      <c r="J44" s="123"/>
      <c r="K44" s="123"/>
      <c r="L44" s="123">
        <v>56</v>
      </c>
      <c r="M44" s="123">
        <v>121</v>
      </c>
      <c r="N44" s="123">
        <f t="shared" si="1"/>
        <v>116.5</v>
      </c>
      <c r="O44" s="123">
        <v>2</v>
      </c>
      <c r="P44" s="123">
        <v>2</v>
      </c>
      <c r="Q44" s="123">
        <v>27</v>
      </c>
      <c r="R44" s="276" t="s">
        <v>140</v>
      </c>
      <c r="S44" s="277"/>
      <c r="T44" s="278"/>
      <c r="U44" s="105"/>
    </row>
    <row r="45" spans="1:21" ht="14.25" customHeight="1">
      <c r="A45" s="134"/>
      <c r="B45" s="122"/>
      <c r="C45" s="37" t="s">
        <v>133</v>
      </c>
      <c r="D45" s="123">
        <v>1967</v>
      </c>
      <c r="E45" s="120" t="s">
        <v>108</v>
      </c>
      <c r="F45" s="191">
        <v>74.6</v>
      </c>
      <c r="G45" s="128">
        <v>78</v>
      </c>
      <c r="H45" s="129">
        <v>20</v>
      </c>
      <c r="I45" s="119" t="s">
        <v>125</v>
      </c>
      <c r="J45" s="123"/>
      <c r="K45" s="123"/>
      <c r="L45" s="123">
        <v>100</v>
      </c>
      <c r="M45" s="123">
        <v>139</v>
      </c>
      <c r="N45" s="123">
        <f t="shared" si="1"/>
        <v>169.5</v>
      </c>
      <c r="O45" s="123">
        <v>1</v>
      </c>
      <c r="P45" s="123">
        <v>1</v>
      </c>
      <c r="Q45" s="123">
        <v>30</v>
      </c>
      <c r="R45" s="61" t="s">
        <v>126</v>
      </c>
      <c r="S45" s="277"/>
      <c r="T45" s="278"/>
      <c r="U45" s="105"/>
    </row>
    <row r="46" spans="1:21" ht="14.25" customHeight="1">
      <c r="A46" s="134"/>
      <c r="B46" s="122"/>
      <c r="C46" s="62" t="s">
        <v>168</v>
      </c>
      <c r="D46" s="120">
        <v>1967</v>
      </c>
      <c r="E46" s="120"/>
      <c r="F46" s="190">
        <v>72.2</v>
      </c>
      <c r="G46" s="120">
        <v>78</v>
      </c>
      <c r="H46" s="120">
        <v>20</v>
      </c>
      <c r="I46" s="120" t="s">
        <v>213</v>
      </c>
      <c r="J46" s="123"/>
      <c r="K46" s="123"/>
      <c r="L46" s="123">
        <v>67</v>
      </c>
      <c r="M46" s="123">
        <v>116</v>
      </c>
      <c r="N46" s="123">
        <f t="shared" si="1"/>
        <v>125</v>
      </c>
      <c r="O46" s="123">
        <v>2</v>
      </c>
      <c r="P46" s="123">
        <v>2</v>
      </c>
      <c r="Q46" s="123">
        <v>27</v>
      </c>
      <c r="R46" s="61" t="s">
        <v>126</v>
      </c>
      <c r="S46" s="277"/>
      <c r="T46" s="278"/>
      <c r="U46" s="105"/>
    </row>
    <row r="47" spans="1:21" ht="14.25" customHeight="1">
      <c r="A47" s="134"/>
      <c r="B47" s="122"/>
      <c r="C47" s="12" t="s">
        <v>235</v>
      </c>
      <c r="D47" s="131">
        <v>1962</v>
      </c>
      <c r="E47" s="131"/>
      <c r="F47" s="193">
        <v>83.4</v>
      </c>
      <c r="G47" s="159">
        <v>85</v>
      </c>
      <c r="H47" s="133">
        <v>20</v>
      </c>
      <c r="I47" s="119" t="s">
        <v>125</v>
      </c>
      <c r="J47" s="123"/>
      <c r="K47" s="123"/>
      <c r="L47" s="123">
        <v>48</v>
      </c>
      <c r="M47" s="123">
        <v>106</v>
      </c>
      <c r="N47" s="123">
        <f t="shared" si="1"/>
        <v>101</v>
      </c>
      <c r="O47" s="123">
        <v>1</v>
      </c>
      <c r="P47" s="123">
        <v>2</v>
      </c>
      <c r="Q47" s="123">
        <v>30</v>
      </c>
      <c r="R47" s="279" t="s">
        <v>291</v>
      </c>
      <c r="S47" s="277"/>
      <c r="T47" s="278"/>
      <c r="U47" s="105"/>
    </row>
    <row r="48" spans="1:21" ht="14.25" customHeight="1">
      <c r="A48" s="134"/>
      <c r="B48" s="122"/>
      <c r="C48" s="130" t="s">
        <v>84</v>
      </c>
      <c r="D48" s="131">
        <v>1962</v>
      </c>
      <c r="E48" s="131" t="s">
        <v>85</v>
      </c>
      <c r="F48" s="157">
        <v>88</v>
      </c>
      <c r="G48" s="152">
        <v>95</v>
      </c>
      <c r="H48" s="156">
        <v>20</v>
      </c>
      <c r="I48" s="131" t="s">
        <v>247</v>
      </c>
      <c r="J48" s="123"/>
      <c r="K48" s="123"/>
      <c r="L48" s="123">
        <v>72</v>
      </c>
      <c r="M48" s="123">
        <v>132</v>
      </c>
      <c r="N48" s="123">
        <f t="shared" si="1"/>
        <v>138</v>
      </c>
      <c r="O48" s="123">
        <v>1</v>
      </c>
      <c r="P48" s="123">
        <v>1</v>
      </c>
      <c r="Q48" s="123">
        <v>30</v>
      </c>
      <c r="R48" s="61" t="s">
        <v>126</v>
      </c>
      <c r="S48" s="277"/>
      <c r="T48" s="278"/>
      <c r="U48" s="104"/>
    </row>
    <row r="49" spans="2:9" ht="15">
      <c r="B49" s="20"/>
      <c r="C49" s="34"/>
      <c r="D49" s="28"/>
      <c r="F49" s="33"/>
      <c r="G49" s="33"/>
      <c r="H49" s="35"/>
      <c r="I49" s="28"/>
    </row>
    <row r="50" spans="3:20" ht="12.75">
      <c r="C50" t="s">
        <v>1</v>
      </c>
      <c r="E50" t="s">
        <v>3</v>
      </c>
      <c r="N50" t="s">
        <v>17</v>
      </c>
      <c r="T50" t="s">
        <v>281</v>
      </c>
    </row>
  </sheetData>
  <sheetProtection/>
  <mergeCells count="13">
    <mergeCell ref="A3:U3"/>
    <mergeCell ref="A2:U2"/>
    <mergeCell ref="A11:U11"/>
    <mergeCell ref="A10:U10"/>
    <mergeCell ref="A8:U8"/>
    <mergeCell ref="A7:U7"/>
    <mergeCell ref="A6:U6"/>
    <mergeCell ref="A5:U5"/>
    <mergeCell ref="A4:U4"/>
    <mergeCell ref="A27:U27"/>
    <mergeCell ref="T29:U29"/>
    <mergeCell ref="B35:U35"/>
    <mergeCell ref="A1:C1"/>
  </mergeCells>
  <printOptions/>
  <pageMargins left="0.7" right="0.7" top="0.75" bottom="0.75" header="0.3" footer="0.3"/>
  <pageSetup horizontalDpi="360" verticalDpi="36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1" sqref="A1:Q11"/>
    </sheetView>
  </sheetViews>
  <sheetFormatPr defaultColWidth="9.00390625" defaultRowHeight="12.75"/>
  <cols>
    <col min="1" max="1" width="6.00390625" style="0" customWidth="1"/>
    <col min="2" max="2" width="6.75390625" style="0" customWidth="1"/>
    <col min="3" max="3" width="22.375" style="0" customWidth="1"/>
    <col min="4" max="9" width="8.00390625" style="0" customWidth="1"/>
    <col min="10" max="10" width="22.375" style="0" customWidth="1"/>
    <col min="11" max="14" width="8.00390625" style="0" customWidth="1"/>
    <col min="15" max="15" width="9.25390625" style="0" customWidth="1"/>
    <col min="16" max="16" width="8.00390625" style="0" customWidth="1"/>
    <col min="17" max="17" width="22.375" style="0" customWidth="1"/>
  </cols>
  <sheetData>
    <row r="1" spans="1:17" ht="15.75">
      <c r="A1" s="232" t="s">
        <v>55</v>
      </c>
      <c r="B1" s="232"/>
      <c r="C1" s="2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 t="s">
        <v>54</v>
      </c>
    </row>
    <row r="2" spans="1:17" ht="20.25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20.25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17" ht="20.25">
      <c r="A4" s="233" t="s">
        <v>15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spans="1:17" ht="20.25">
      <c r="A5" s="234" t="s">
        <v>56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7" ht="15.75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17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5.75">
      <c r="A8" s="230" t="s">
        <v>33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1:17" ht="16.5" customHeight="1">
      <c r="A9" s="24"/>
      <c r="B9" s="24"/>
      <c r="C9" s="24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4"/>
      <c r="P9" s="24"/>
      <c r="Q9" s="55"/>
    </row>
    <row r="10" spans="1:17" ht="23.25">
      <c r="A10" s="230" t="s">
        <v>8</v>
      </c>
      <c r="B10" s="230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</row>
    <row r="11" spans="1:17" ht="15.75">
      <c r="A11" s="231" t="s">
        <v>18</v>
      </c>
      <c r="B11" s="231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7" ht="12.75">
      <c r="A12" s="6"/>
      <c r="B12" s="6"/>
      <c r="C12" s="6"/>
      <c r="D12" s="18"/>
      <c r="E12" s="18"/>
      <c r="F12" s="18"/>
      <c r="G12" s="18"/>
      <c r="H12" s="18"/>
      <c r="I12" s="18"/>
      <c r="J12" s="18"/>
      <c r="K12" s="18"/>
      <c r="L12" s="8"/>
      <c r="M12" s="8"/>
      <c r="N12" s="8"/>
      <c r="O12" s="7"/>
      <c r="P12" s="7"/>
      <c r="Q12" s="17"/>
    </row>
    <row r="13" spans="1:17" ht="24" customHeight="1">
      <c r="A13" s="9" t="s">
        <v>73</v>
      </c>
      <c r="B13" s="9" t="s">
        <v>74</v>
      </c>
      <c r="C13" s="9" t="s">
        <v>10</v>
      </c>
      <c r="D13" s="9" t="s">
        <v>12</v>
      </c>
      <c r="E13" s="9"/>
      <c r="F13" s="9" t="s">
        <v>11</v>
      </c>
      <c r="G13" s="10" t="s">
        <v>5</v>
      </c>
      <c r="H13" s="10" t="s">
        <v>23</v>
      </c>
      <c r="I13" s="10" t="s">
        <v>6</v>
      </c>
      <c r="J13" s="9" t="s">
        <v>2</v>
      </c>
      <c r="K13" s="10" t="s">
        <v>51</v>
      </c>
      <c r="L13" s="10" t="s">
        <v>16</v>
      </c>
      <c r="M13" s="10" t="s">
        <v>67</v>
      </c>
      <c r="N13" s="10" t="s">
        <v>16</v>
      </c>
      <c r="O13" s="9" t="s">
        <v>11</v>
      </c>
      <c r="P13" s="9" t="s">
        <v>24</v>
      </c>
      <c r="Q13" s="9" t="s">
        <v>9</v>
      </c>
    </row>
    <row r="14" spans="1:17" ht="15">
      <c r="A14" s="73"/>
      <c r="B14" s="73"/>
      <c r="C14" s="70" t="s">
        <v>81</v>
      </c>
      <c r="D14" s="123">
        <v>1995</v>
      </c>
      <c r="E14" s="123"/>
      <c r="F14" s="123" t="s">
        <v>122</v>
      </c>
      <c r="G14" s="124">
        <v>77</v>
      </c>
      <c r="H14" s="140" t="s">
        <v>103</v>
      </c>
      <c r="I14" s="140">
        <v>16</v>
      </c>
      <c r="J14" s="123" t="s">
        <v>83</v>
      </c>
      <c r="K14" s="138">
        <v>111</v>
      </c>
      <c r="L14" s="143"/>
      <c r="M14" s="143"/>
      <c r="N14" s="143">
        <v>1</v>
      </c>
      <c r="O14" s="123">
        <v>2</v>
      </c>
      <c r="P14" s="123">
        <v>30</v>
      </c>
      <c r="Q14" s="154" t="s">
        <v>254</v>
      </c>
    </row>
    <row r="15" spans="1:17" ht="15">
      <c r="A15" s="69"/>
      <c r="B15" s="69"/>
      <c r="C15" s="37" t="s">
        <v>138</v>
      </c>
      <c r="D15" s="123">
        <v>1991</v>
      </c>
      <c r="E15" s="123"/>
      <c r="F15" s="123">
        <v>1</v>
      </c>
      <c r="G15" s="124">
        <v>77.8</v>
      </c>
      <c r="H15" s="140" t="s">
        <v>103</v>
      </c>
      <c r="I15" s="140">
        <v>20</v>
      </c>
      <c r="J15" s="119" t="s">
        <v>125</v>
      </c>
      <c r="K15" s="123"/>
      <c r="L15" s="123"/>
      <c r="M15" s="138">
        <v>80</v>
      </c>
      <c r="N15" s="123">
        <v>1</v>
      </c>
      <c r="O15" s="123">
        <v>1</v>
      </c>
      <c r="P15" s="123">
        <v>30</v>
      </c>
      <c r="Q15" s="154" t="s">
        <v>136</v>
      </c>
    </row>
    <row r="16" spans="1:17" ht="14.25">
      <c r="A16" s="4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20"/>
    </row>
    <row r="17" spans="1:17" ht="15.75">
      <c r="A17" s="252" t="s">
        <v>68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ht="14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25.5" customHeight="1">
      <c r="A19" s="9" t="s">
        <v>73</v>
      </c>
      <c r="B19" s="9" t="s">
        <v>74</v>
      </c>
      <c r="C19" s="9" t="s">
        <v>10</v>
      </c>
      <c r="D19" s="9" t="s">
        <v>12</v>
      </c>
      <c r="E19" s="9"/>
      <c r="F19" s="9" t="s">
        <v>11</v>
      </c>
      <c r="G19" s="10" t="s">
        <v>5</v>
      </c>
      <c r="H19" s="10" t="s">
        <v>23</v>
      </c>
      <c r="I19" s="10" t="s">
        <v>6</v>
      </c>
      <c r="J19" s="9" t="s">
        <v>2</v>
      </c>
      <c r="K19" s="10" t="s">
        <v>51</v>
      </c>
      <c r="L19" s="10" t="s">
        <v>16</v>
      </c>
      <c r="M19" s="10" t="s">
        <v>67</v>
      </c>
      <c r="N19" s="10" t="s">
        <v>16</v>
      </c>
      <c r="O19" s="9" t="s">
        <v>11</v>
      </c>
      <c r="P19" s="9" t="s">
        <v>24</v>
      </c>
      <c r="Q19" s="9" t="s">
        <v>9</v>
      </c>
    </row>
    <row r="20" spans="1:17" ht="15">
      <c r="A20" s="69"/>
      <c r="B20" s="69"/>
      <c r="C20" s="37" t="s">
        <v>119</v>
      </c>
      <c r="D20" s="16">
        <v>1999</v>
      </c>
      <c r="E20" s="16"/>
      <c r="F20" s="16">
        <v>1</v>
      </c>
      <c r="G20" s="66">
        <v>62.8</v>
      </c>
      <c r="H20" s="67" t="s">
        <v>206</v>
      </c>
      <c r="I20" s="67">
        <v>16</v>
      </c>
      <c r="J20" s="119" t="s">
        <v>118</v>
      </c>
      <c r="K20" s="117">
        <v>86</v>
      </c>
      <c r="L20" s="16"/>
      <c r="M20" s="16"/>
      <c r="N20" s="16">
        <v>1</v>
      </c>
      <c r="O20" s="16">
        <v>2</v>
      </c>
      <c r="P20" s="16">
        <v>30</v>
      </c>
      <c r="Q20" s="68" t="s">
        <v>249</v>
      </c>
    </row>
    <row r="21" spans="1:10" ht="15">
      <c r="A21" s="20"/>
      <c r="B21" s="20"/>
      <c r="C21" s="34"/>
      <c r="D21" s="28"/>
      <c r="E21" s="28"/>
      <c r="G21" s="33"/>
      <c r="H21" s="33"/>
      <c r="I21" s="35"/>
      <c r="J21" s="28"/>
    </row>
    <row r="22" spans="1:17" ht="15.75">
      <c r="A22" s="252" t="s">
        <v>69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ht="14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20"/>
    </row>
    <row r="24" spans="1:17" ht="22.5">
      <c r="A24" s="9" t="s">
        <v>73</v>
      </c>
      <c r="B24" s="9" t="s">
        <v>74</v>
      </c>
      <c r="C24" s="9" t="s">
        <v>10</v>
      </c>
      <c r="D24" s="9" t="s">
        <v>12</v>
      </c>
      <c r="E24" s="9" t="s">
        <v>203</v>
      </c>
      <c r="F24" s="9" t="s">
        <v>11</v>
      </c>
      <c r="G24" s="10" t="s">
        <v>5</v>
      </c>
      <c r="H24" s="10" t="s">
        <v>23</v>
      </c>
      <c r="I24" s="10" t="s">
        <v>6</v>
      </c>
      <c r="J24" s="9" t="s">
        <v>2</v>
      </c>
      <c r="K24" s="10" t="s">
        <v>67</v>
      </c>
      <c r="L24" s="10" t="s">
        <v>16</v>
      </c>
      <c r="M24" s="9" t="s">
        <v>11</v>
      </c>
      <c r="N24" s="9" t="s">
        <v>24</v>
      </c>
      <c r="O24" s="242" t="s">
        <v>9</v>
      </c>
      <c r="P24" s="251"/>
      <c r="Q24" s="76"/>
    </row>
    <row r="25" spans="1:17" ht="15">
      <c r="A25" s="69"/>
      <c r="B25" s="69"/>
      <c r="C25" s="37" t="s">
        <v>179</v>
      </c>
      <c r="D25" s="16">
        <v>1970</v>
      </c>
      <c r="E25" s="16">
        <f>2019-D25</f>
        <v>49</v>
      </c>
      <c r="F25" s="16">
        <v>1</v>
      </c>
      <c r="G25" s="66">
        <v>68</v>
      </c>
      <c r="H25" s="67">
        <v>68</v>
      </c>
      <c r="I25" s="41">
        <v>16</v>
      </c>
      <c r="J25" s="16" t="s">
        <v>181</v>
      </c>
      <c r="K25" s="16">
        <v>103</v>
      </c>
      <c r="L25" s="16">
        <v>1</v>
      </c>
      <c r="M25" s="16">
        <v>1</v>
      </c>
      <c r="N25" s="16">
        <v>30</v>
      </c>
      <c r="O25" s="255" t="s">
        <v>252</v>
      </c>
      <c r="P25" s="256"/>
      <c r="Q25" s="104"/>
    </row>
    <row r="26" spans="1:17" ht="15">
      <c r="A26" s="69"/>
      <c r="B26" s="69"/>
      <c r="C26" s="70" t="s">
        <v>221</v>
      </c>
      <c r="D26" s="16">
        <v>1964</v>
      </c>
      <c r="E26" s="16">
        <f>2019-D26</f>
        <v>55</v>
      </c>
      <c r="F26" s="215" t="s">
        <v>98</v>
      </c>
      <c r="G26" s="66">
        <v>81.4</v>
      </c>
      <c r="H26" s="67" t="s">
        <v>103</v>
      </c>
      <c r="I26" s="41">
        <v>12</v>
      </c>
      <c r="J26" s="131" t="s">
        <v>219</v>
      </c>
      <c r="K26" s="215">
        <v>130</v>
      </c>
      <c r="L26" s="215">
        <v>1</v>
      </c>
      <c r="M26" s="215">
        <v>1</v>
      </c>
      <c r="N26" s="215">
        <v>30</v>
      </c>
      <c r="O26" s="253" t="s">
        <v>126</v>
      </c>
      <c r="P26" s="254"/>
      <c r="Q26" s="104"/>
    </row>
    <row r="27" spans="1:10" ht="15">
      <c r="A27" s="20"/>
      <c r="B27" s="20"/>
      <c r="C27" s="34"/>
      <c r="D27" s="28"/>
      <c r="E27" s="28"/>
      <c r="G27" s="33"/>
      <c r="H27" s="33"/>
      <c r="I27" s="35"/>
      <c r="J27" s="28"/>
    </row>
    <row r="28" spans="3:16" ht="12.75">
      <c r="C28" t="s">
        <v>1</v>
      </c>
      <c r="F28" t="s">
        <v>3</v>
      </c>
      <c r="L28" t="s">
        <v>17</v>
      </c>
      <c r="P28" t="s">
        <v>281</v>
      </c>
    </row>
  </sheetData>
  <sheetProtection/>
  <mergeCells count="14">
    <mergeCell ref="A1:C1"/>
    <mergeCell ref="A2:Q2"/>
    <mergeCell ref="A3:Q3"/>
    <mergeCell ref="A4:Q4"/>
    <mergeCell ref="A5:Q5"/>
    <mergeCell ref="O24:P24"/>
    <mergeCell ref="A8:Q8"/>
    <mergeCell ref="A10:Q10"/>
    <mergeCell ref="A11:Q11"/>
    <mergeCell ref="A17:Q17"/>
    <mergeCell ref="A6:Q6"/>
    <mergeCell ref="O26:P26"/>
    <mergeCell ref="O25:P25"/>
    <mergeCell ref="A22:Q22"/>
  </mergeCells>
  <printOptions/>
  <pageMargins left="0.7" right="0.7" top="0.75" bottom="0.75" header="0.3" footer="0.3"/>
  <pageSetup horizontalDpi="360" verticalDpi="36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D17" sqref="D17"/>
    </sheetView>
  </sheetViews>
  <sheetFormatPr defaultColWidth="9.00390625" defaultRowHeight="12.75"/>
  <cols>
    <col min="1" max="2" width="7.00390625" style="0" customWidth="1"/>
    <col min="3" max="3" width="19.625" style="0" customWidth="1"/>
    <col min="4" max="8" width="7.625" style="0" customWidth="1"/>
    <col min="9" max="9" width="19.625" style="0" customWidth="1"/>
    <col min="10" max="16" width="7.625" style="0" customWidth="1"/>
    <col min="17" max="17" width="19.625" style="0" customWidth="1"/>
  </cols>
  <sheetData>
    <row r="1" spans="1:17" ht="15.75">
      <c r="A1" s="232" t="s">
        <v>55</v>
      </c>
      <c r="B1" s="232"/>
      <c r="C1" s="2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 t="s">
        <v>54</v>
      </c>
    </row>
    <row r="2" spans="1:17" ht="20.25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20.25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17" ht="20.25">
      <c r="A4" s="233" t="s">
        <v>15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spans="1:17" ht="20.25">
      <c r="A5" s="234" t="s">
        <v>57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7" ht="15.75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17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114" t="s">
        <v>76</v>
      </c>
    </row>
    <row r="8" spans="1:17" ht="15.75">
      <c r="A8" s="230" t="s">
        <v>33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1:17" ht="15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12.75">
      <c r="A10" s="261" t="s">
        <v>30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</row>
    <row r="11" ht="9.75" customHeight="1"/>
    <row r="12" spans="1:17" ht="26.25" customHeight="1">
      <c r="A12" s="9" t="s">
        <v>73</v>
      </c>
      <c r="B12" s="9" t="s">
        <v>74</v>
      </c>
      <c r="C12" s="10" t="s">
        <v>10</v>
      </c>
      <c r="D12" s="10" t="s">
        <v>12</v>
      </c>
      <c r="E12" s="10" t="s">
        <v>11</v>
      </c>
      <c r="F12" s="10" t="s">
        <v>5</v>
      </c>
      <c r="G12" s="10" t="s">
        <v>23</v>
      </c>
      <c r="H12" s="10" t="s">
        <v>6</v>
      </c>
      <c r="I12" s="10" t="s">
        <v>2</v>
      </c>
      <c r="J12" s="10" t="s">
        <v>71</v>
      </c>
      <c r="K12" s="10" t="s">
        <v>27</v>
      </c>
      <c r="L12" s="10" t="s">
        <v>8</v>
      </c>
      <c r="M12" s="10" t="s">
        <v>13</v>
      </c>
      <c r="N12" s="10" t="s">
        <v>16</v>
      </c>
      <c r="O12" s="10" t="s">
        <v>11</v>
      </c>
      <c r="P12" s="10" t="s">
        <v>24</v>
      </c>
      <c r="Q12" s="10" t="s">
        <v>9</v>
      </c>
    </row>
    <row r="13" spans="1:17" ht="21.75" customHeight="1">
      <c r="A13" s="257" t="s">
        <v>25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</row>
    <row r="14" spans="1:17" ht="15">
      <c r="A14" s="11"/>
      <c r="B14" s="11"/>
      <c r="C14" s="12" t="s">
        <v>189</v>
      </c>
      <c r="D14" s="13">
        <v>1980</v>
      </c>
      <c r="E14" s="13" t="s">
        <v>98</v>
      </c>
      <c r="F14" s="66">
        <v>78</v>
      </c>
      <c r="G14" s="45">
        <v>78</v>
      </c>
      <c r="H14" s="36">
        <v>24</v>
      </c>
      <c r="I14" s="13" t="s">
        <v>135</v>
      </c>
      <c r="J14" s="13"/>
      <c r="K14" s="117">
        <v>660</v>
      </c>
      <c r="L14" s="13"/>
      <c r="M14" s="16">
        <f>K14*5</f>
        <v>3300</v>
      </c>
      <c r="N14" s="13">
        <v>1</v>
      </c>
      <c r="O14" s="13"/>
      <c r="P14" s="13">
        <v>30</v>
      </c>
      <c r="Q14" s="166" t="s">
        <v>131</v>
      </c>
    </row>
    <row r="15" spans="1:18" ht="15">
      <c r="A15" s="11"/>
      <c r="B15" s="11"/>
      <c r="C15" s="12" t="s">
        <v>152</v>
      </c>
      <c r="D15" s="13">
        <v>1977</v>
      </c>
      <c r="E15" s="13"/>
      <c r="F15" s="15">
        <v>68.2</v>
      </c>
      <c r="G15" s="45">
        <v>78</v>
      </c>
      <c r="H15" s="36">
        <v>32</v>
      </c>
      <c r="I15" s="13" t="s">
        <v>213</v>
      </c>
      <c r="J15" s="13"/>
      <c r="K15" s="117">
        <v>305</v>
      </c>
      <c r="L15" s="13"/>
      <c r="M15" s="16">
        <f>K15*10</f>
        <v>3050</v>
      </c>
      <c r="N15" s="13">
        <v>2</v>
      </c>
      <c r="O15" s="13"/>
      <c r="P15" s="13">
        <v>27</v>
      </c>
      <c r="Q15" s="61" t="s">
        <v>126</v>
      </c>
      <c r="R15" s="275"/>
    </row>
    <row r="16" spans="1:17" ht="15">
      <c r="A16" s="11"/>
      <c r="B16" s="11"/>
      <c r="C16" s="12" t="s">
        <v>154</v>
      </c>
      <c r="D16" s="13">
        <v>1977</v>
      </c>
      <c r="E16" s="13"/>
      <c r="F16" s="15">
        <v>65.2</v>
      </c>
      <c r="G16" s="45">
        <v>78</v>
      </c>
      <c r="H16" s="36">
        <v>32</v>
      </c>
      <c r="I16" s="13" t="s">
        <v>213</v>
      </c>
      <c r="J16" s="13"/>
      <c r="K16" s="117">
        <v>275</v>
      </c>
      <c r="L16" s="13"/>
      <c r="M16" s="16">
        <f>K16*10</f>
        <v>2750</v>
      </c>
      <c r="N16" s="13">
        <v>3</v>
      </c>
      <c r="O16" s="13"/>
      <c r="P16" s="13">
        <v>25</v>
      </c>
      <c r="Q16" s="61" t="s">
        <v>126</v>
      </c>
    </row>
    <row r="17" spans="1:17" ht="15">
      <c r="A17" s="11"/>
      <c r="B17" s="11"/>
      <c r="C17" s="12" t="s">
        <v>156</v>
      </c>
      <c r="D17" s="13">
        <v>1990</v>
      </c>
      <c r="E17" s="13"/>
      <c r="F17" s="15">
        <v>74</v>
      </c>
      <c r="G17" s="45">
        <v>78</v>
      </c>
      <c r="H17" s="36">
        <v>16</v>
      </c>
      <c r="I17" s="13" t="s">
        <v>213</v>
      </c>
      <c r="J17" s="13"/>
      <c r="K17" s="117">
        <v>670</v>
      </c>
      <c r="L17" s="13"/>
      <c r="M17" s="16">
        <f>K17*2</f>
        <v>1340</v>
      </c>
      <c r="N17" s="13">
        <v>4</v>
      </c>
      <c r="O17" s="13"/>
      <c r="P17" s="13">
        <v>23</v>
      </c>
      <c r="Q17" s="166" t="s">
        <v>284</v>
      </c>
    </row>
    <row r="18" spans="1:17" ht="15">
      <c r="A18" s="11"/>
      <c r="B18" s="11"/>
      <c r="C18" s="12" t="s">
        <v>149</v>
      </c>
      <c r="D18" s="13">
        <v>1965</v>
      </c>
      <c r="E18" s="13"/>
      <c r="F18" s="15">
        <v>83.9</v>
      </c>
      <c r="G18" s="15" t="s">
        <v>106</v>
      </c>
      <c r="H18" s="36">
        <v>32</v>
      </c>
      <c r="I18" s="13" t="s">
        <v>213</v>
      </c>
      <c r="J18" s="13"/>
      <c r="K18" s="117">
        <v>250</v>
      </c>
      <c r="L18" s="13"/>
      <c r="M18" s="16">
        <f>K18*10</f>
        <v>2500</v>
      </c>
      <c r="N18" s="13">
        <v>1</v>
      </c>
      <c r="O18" s="13"/>
      <c r="P18" s="13">
        <v>30</v>
      </c>
      <c r="Q18" s="61" t="s">
        <v>126</v>
      </c>
    </row>
    <row r="19" spans="1:17" ht="15">
      <c r="A19" s="11"/>
      <c r="B19" s="11"/>
      <c r="C19" s="12" t="s">
        <v>149</v>
      </c>
      <c r="D19" s="13">
        <v>1965</v>
      </c>
      <c r="E19" s="13"/>
      <c r="F19" s="15">
        <v>83.9</v>
      </c>
      <c r="G19" s="15" t="s">
        <v>106</v>
      </c>
      <c r="H19" s="36">
        <v>24</v>
      </c>
      <c r="I19" s="13" t="s">
        <v>213</v>
      </c>
      <c r="J19" s="13"/>
      <c r="K19" s="117">
        <v>462</v>
      </c>
      <c r="L19" s="13"/>
      <c r="M19" s="16">
        <f>K19*5</f>
        <v>2310</v>
      </c>
      <c r="N19" s="13"/>
      <c r="O19" s="13"/>
      <c r="P19" s="13"/>
      <c r="Q19" s="61" t="s">
        <v>126</v>
      </c>
    </row>
    <row r="20" spans="1:17" ht="15">
      <c r="A20" s="11"/>
      <c r="B20" s="11"/>
      <c r="C20" s="65" t="s">
        <v>240</v>
      </c>
      <c r="D20" s="123">
        <v>1982</v>
      </c>
      <c r="E20" s="123" t="s">
        <v>98</v>
      </c>
      <c r="F20" s="124">
        <v>86.9</v>
      </c>
      <c r="G20" s="140" t="s">
        <v>106</v>
      </c>
      <c r="H20" s="140">
        <v>20</v>
      </c>
      <c r="I20" s="123" t="s">
        <v>229</v>
      </c>
      <c r="J20" s="216"/>
      <c r="K20" s="13"/>
      <c r="L20" s="117">
        <v>901</v>
      </c>
      <c r="M20" s="16">
        <f>L20*3</f>
        <v>2703</v>
      </c>
      <c r="N20" s="13">
        <v>1</v>
      </c>
      <c r="O20" s="13"/>
      <c r="P20" s="13">
        <v>30</v>
      </c>
      <c r="Q20" s="166" t="s">
        <v>230</v>
      </c>
    </row>
    <row r="21" spans="1:17" ht="15">
      <c r="A21" s="11"/>
      <c r="B21" s="11"/>
      <c r="C21" s="12" t="s">
        <v>180</v>
      </c>
      <c r="D21" s="13">
        <v>1984</v>
      </c>
      <c r="E21" s="13"/>
      <c r="F21" s="15">
        <v>90.8</v>
      </c>
      <c r="G21" s="15" t="s">
        <v>106</v>
      </c>
      <c r="H21" s="36">
        <v>20</v>
      </c>
      <c r="I21" s="13" t="s">
        <v>83</v>
      </c>
      <c r="J21" s="13"/>
      <c r="K21" s="13"/>
      <c r="L21" s="117">
        <v>832</v>
      </c>
      <c r="M21" s="16">
        <f>L21*3</f>
        <v>2496</v>
      </c>
      <c r="N21" s="13">
        <v>2</v>
      </c>
      <c r="O21" s="13"/>
      <c r="P21" s="13">
        <v>27</v>
      </c>
      <c r="Q21" s="61" t="s">
        <v>126</v>
      </c>
    </row>
    <row r="22" spans="1:17" ht="15" customHeight="1">
      <c r="A22" s="252" t="s">
        <v>18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ht="15">
      <c r="A23" s="11"/>
      <c r="B23" s="11"/>
      <c r="C23" s="167" t="s">
        <v>150</v>
      </c>
      <c r="D23" s="120">
        <v>1959</v>
      </c>
      <c r="E23" s="120" t="s">
        <v>108</v>
      </c>
      <c r="F23" s="120">
        <v>73.7</v>
      </c>
      <c r="G23" s="120" t="s">
        <v>103</v>
      </c>
      <c r="H23" s="120">
        <v>8</v>
      </c>
      <c r="I23" s="13" t="s">
        <v>213</v>
      </c>
      <c r="J23" s="13"/>
      <c r="K23" s="13"/>
      <c r="L23" s="117">
        <v>1439</v>
      </c>
      <c r="M23" s="16">
        <f>L23</f>
        <v>1439</v>
      </c>
      <c r="N23" s="13">
        <v>1</v>
      </c>
      <c r="O23" s="13"/>
      <c r="P23" s="13">
        <v>30</v>
      </c>
      <c r="Q23" s="14" t="s">
        <v>284</v>
      </c>
    </row>
    <row r="24" spans="1:17" ht="15" customHeight="1">
      <c r="A24" s="252" t="s">
        <v>59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7" ht="15">
      <c r="A25" s="11"/>
      <c r="B25" s="11"/>
      <c r="C25" s="12" t="s">
        <v>89</v>
      </c>
      <c r="D25" s="13">
        <v>2005</v>
      </c>
      <c r="E25" s="13" t="s">
        <v>90</v>
      </c>
      <c r="F25" s="15">
        <v>53</v>
      </c>
      <c r="G25" s="45">
        <v>53</v>
      </c>
      <c r="H25" s="13">
        <v>12</v>
      </c>
      <c r="I25" s="131" t="s">
        <v>247</v>
      </c>
      <c r="J25" s="13"/>
      <c r="K25" s="13"/>
      <c r="L25" s="164">
        <v>523</v>
      </c>
      <c r="M25" s="16"/>
      <c r="N25" s="13"/>
      <c r="O25" s="13"/>
      <c r="P25" s="13"/>
      <c r="Q25" s="184" t="s">
        <v>227</v>
      </c>
    </row>
    <row r="26" spans="1:17" ht="15">
      <c r="A26" s="11"/>
      <c r="B26" s="11"/>
      <c r="C26" s="12" t="s">
        <v>155</v>
      </c>
      <c r="D26" s="13">
        <v>2008</v>
      </c>
      <c r="E26" s="13"/>
      <c r="F26" s="15">
        <v>48.8</v>
      </c>
      <c r="G26" s="45">
        <v>53</v>
      </c>
      <c r="H26" s="36">
        <v>8</v>
      </c>
      <c r="I26" s="13" t="s">
        <v>213</v>
      </c>
      <c r="J26" s="117">
        <v>964</v>
      </c>
      <c r="K26" s="13"/>
      <c r="L26" s="13"/>
      <c r="M26" s="16">
        <f>J26</f>
        <v>964</v>
      </c>
      <c r="N26" s="13">
        <v>1</v>
      </c>
      <c r="O26" s="13"/>
      <c r="P26" s="13">
        <v>30</v>
      </c>
      <c r="Q26" s="61" t="s">
        <v>126</v>
      </c>
    </row>
    <row r="27" spans="1:17" ht="15" customHeight="1">
      <c r="A27" s="258" t="s">
        <v>70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60"/>
    </row>
    <row r="28" spans="1:17" ht="15">
      <c r="A28" s="11"/>
      <c r="B28" s="11"/>
      <c r="C28" s="62" t="s">
        <v>168</v>
      </c>
      <c r="D28" s="120">
        <v>1967</v>
      </c>
      <c r="E28" s="120"/>
      <c r="F28" s="144">
        <v>72.2</v>
      </c>
      <c r="G28" s="144">
        <v>78</v>
      </c>
      <c r="H28" s="144">
        <v>20</v>
      </c>
      <c r="I28" s="120" t="s">
        <v>213</v>
      </c>
      <c r="J28" s="13"/>
      <c r="K28" s="117">
        <v>687</v>
      </c>
      <c r="L28" s="13"/>
      <c r="M28" s="16">
        <f>K28*3</f>
        <v>2061</v>
      </c>
      <c r="N28" s="13">
        <v>1</v>
      </c>
      <c r="O28" s="13"/>
      <c r="P28" s="13">
        <v>30</v>
      </c>
      <c r="Q28" s="61" t="s">
        <v>126</v>
      </c>
    </row>
    <row r="29" spans="1:17" ht="15">
      <c r="A29" s="11"/>
      <c r="B29" s="11"/>
      <c r="C29" s="62" t="s">
        <v>264</v>
      </c>
      <c r="D29" s="120">
        <v>1977</v>
      </c>
      <c r="E29" s="120"/>
      <c r="F29" s="144">
        <v>84.6</v>
      </c>
      <c r="G29" s="144" t="s">
        <v>106</v>
      </c>
      <c r="H29" s="144">
        <v>24</v>
      </c>
      <c r="I29" s="120" t="s">
        <v>265</v>
      </c>
      <c r="J29" s="13"/>
      <c r="K29" s="117">
        <v>515</v>
      </c>
      <c r="L29" s="13"/>
      <c r="M29" s="16">
        <f>K29*5</f>
        <v>2575</v>
      </c>
      <c r="N29" s="13">
        <v>1</v>
      </c>
      <c r="O29" s="13"/>
      <c r="P29" s="13">
        <v>30</v>
      </c>
      <c r="Q29" s="61" t="s">
        <v>126</v>
      </c>
    </row>
    <row r="30" spans="1:17" ht="15">
      <c r="A30" s="11"/>
      <c r="B30" s="11"/>
      <c r="C30" s="37" t="s">
        <v>191</v>
      </c>
      <c r="D30" s="16">
        <v>1973</v>
      </c>
      <c r="E30" s="120"/>
      <c r="F30" s="66">
        <v>111.1</v>
      </c>
      <c r="G30" s="66" t="s">
        <v>106</v>
      </c>
      <c r="H30" s="41">
        <v>24</v>
      </c>
      <c r="I30" s="119" t="s">
        <v>192</v>
      </c>
      <c r="J30" s="13"/>
      <c r="K30" s="117">
        <v>497</v>
      </c>
      <c r="L30" s="13"/>
      <c r="M30" s="16">
        <f>K30*5</f>
        <v>2485</v>
      </c>
      <c r="N30" s="13">
        <v>2</v>
      </c>
      <c r="O30" s="13"/>
      <c r="P30" s="13">
        <v>27</v>
      </c>
      <c r="Q30" s="61" t="s">
        <v>126</v>
      </c>
    </row>
    <row r="32" spans="3:16" ht="12.75">
      <c r="C32" t="s">
        <v>1</v>
      </c>
      <c r="E32" t="s">
        <v>3</v>
      </c>
      <c r="I32" t="s">
        <v>31</v>
      </c>
      <c r="L32" t="s">
        <v>17</v>
      </c>
      <c r="P32" t="s">
        <v>281</v>
      </c>
    </row>
  </sheetData>
  <sheetProtection/>
  <mergeCells count="12">
    <mergeCell ref="A8:Q8"/>
    <mergeCell ref="A10:Q10"/>
    <mergeCell ref="A13:Q13"/>
    <mergeCell ref="A22:Q22"/>
    <mergeCell ref="A24:Q24"/>
    <mergeCell ref="A27:Q27"/>
    <mergeCell ref="A1:C1"/>
    <mergeCell ref="A2:Q2"/>
    <mergeCell ref="A3:Q3"/>
    <mergeCell ref="A4:Q4"/>
    <mergeCell ref="A5:Q5"/>
    <mergeCell ref="A6:Q6"/>
  </mergeCells>
  <printOptions/>
  <pageMargins left="0.7" right="0.7" top="0.75" bottom="0.75" header="0.3" footer="0.3"/>
  <pageSetup horizontalDpi="360" verticalDpi="36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8"/>
  <sheetViews>
    <sheetView zoomScale="130" zoomScaleNormal="130" workbookViewId="0" topLeftCell="A1">
      <selection activeCell="M34" sqref="M34"/>
    </sheetView>
  </sheetViews>
  <sheetFormatPr defaultColWidth="9.00390625" defaultRowHeight="12.75"/>
  <cols>
    <col min="1" max="2" width="6.875" style="0" customWidth="1"/>
    <col min="3" max="3" width="21.125" style="0" customWidth="1"/>
    <col min="4" max="8" width="7.625" style="0" customWidth="1"/>
    <col min="9" max="9" width="19.25390625" style="0" customWidth="1"/>
    <col min="10" max="16" width="7.625" style="0" customWidth="1"/>
    <col min="17" max="17" width="21.25390625" style="0" customWidth="1"/>
  </cols>
  <sheetData>
    <row r="1" spans="1:17" ht="15.75">
      <c r="A1" s="232" t="s">
        <v>55</v>
      </c>
      <c r="B1" s="232"/>
      <c r="C1" s="2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 t="s">
        <v>54</v>
      </c>
    </row>
    <row r="2" spans="1:17" ht="20.25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20.25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17" ht="20.25">
      <c r="A4" s="233" t="s">
        <v>15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spans="1:17" ht="20.25">
      <c r="A5" s="234" t="s">
        <v>57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7" ht="15.75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17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114" t="s">
        <v>77</v>
      </c>
    </row>
    <row r="8" spans="1:17" ht="15.75">
      <c r="A8" s="230" t="s">
        <v>33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1:17" ht="15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12.75">
      <c r="A10" s="261" t="s">
        <v>72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</row>
    <row r="12" spans="1:17" ht="33.75">
      <c r="A12" s="9" t="s">
        <v>73</v>
      </c>
      <c r="B12" s="9" t="s">
        <v>74</v>
      </c>
      <c r="C12" s="10" t="s">
        <v>10</v>
      </c>
      <c r="D12" s="10" t="s">
        <v>12</v>
      </c>
      <c r="E12" s="10" t="s">
        <v>11</v>
      </c>
      <c r="F12" s="10" t="s">
        <v>5</v>
      </c>
      <c r="G12" s="10" t="s">
        <v>23</v>
      </c>
      <c r="H12" s="10" t="s">
        <v>6</v>
      </c>
      <c r="I12" s="10" t="s">
        <v>2</v>
      </c>
      <c r="J12" s="10" t="s">
        <v>71</v>
      </c>
      <c r="K12" s="10" t="s">
        <v>27</v>
      </c>
      <c r="L12" s="10" t="s">
        <v>8</v>
      </c>
      <c r="M12" s="10" t="s">
        <v>13</v>
      </c>
      <c r="N12" s="10" t="s">
        <v>16</v>
      </c>
      <c r="O12" s="10" t="s">
        <v>11</v>
      </c>
      <c r="P12" s="10" t="s">
        <v>24</v>
      </c>
      <c r="Q12" s="10" t="s">
        <v>9</v>
      </c>
    </row>
    <row r="13" spans="1:17" ht="15.75">
      <c r="A13" s="257" t="s">
        <v>25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</row>
    <row r="14" spans="1:17" ht="15">
      <c r="A14" s="11"/>
      <c r="B14" s="11"/>
      <c r="C14" s="174" t="s">
        <v>162</v>
      </c>
      <c r="D14" s="131">
        <v>1988</v>
      </c>
      <c r="E14" s="131"/>
      <c r="F14" s="151">
        <v>78</v>
      </c>
      <c r="G14" s="152">
        <v>78</v>
      </c>
      <c r="H14" s="156">
        <v>32</v>
      </c>
      <c r="I14" s="131" t="s">
        <v>219</v>
      </c>
      <c r="J14" s="131"/>
      <c r="K14" s="138">
        <v>353</v>
      </c>
      <c r="L14" s="131"/>
      <c r="M14" s="123">
        <f>K14*10</f>
        <v>3530</v>
      </c>
      <c r="N14" s="131">
        <v>1</v>
      </c>
      <c r="O14" s="131"/>
      <c r="P14" s="131">
        <v>30</v>
      </c>
      <c r="Q14" s="184" t="s">
        <v>126</v>
      </c>
    </row>
    <row r="15" spans="1:17" ht="15">
      <c r="A15" s="11"/>
      <c r="B15" s="11"/>
      <c r="C15" s="37" t="s">
        <v>185</v>
      </c>
      <c r="D15" s="123">
        <v>1980</v>
      </c>
      <c r="E15" s="212"/>
      <c r="F15" s="212">
        <v>77.6</v>
      </c>
      <c r="G15" s="141">
        <v>78</v>
      </c>
      <c r="H15" s="140">
        <v>32</v>
      </c>
      <c r="I15" s="212" t="s">
        <v>256</v>
      </c>
      <c r="J15" s="212"/>
      <c r="K15" s="221">
        <v>264</v>
      </c>
      <c r="L15" s="131"/>
      <c r="M15" s="123">
        <f>K15*10</f>
        <v>2640</v>
      </c>
      <c r="N15" s="131">
        <v>2</v>
      </c>
      <c r="O15" s="131"/>
      <c r="P15" s="131">
        <v>27</v>
      </c>
      <c r="Q15" s="184" t="s">
        <v>285</v>
      </c>
    </row>
    <row r="16" spans="1:17" ht="15">
      <c r="A16" s="11"/>
      <c r="B16" s="11"/>
      <c r="C16" s="174" t="s">
        <v>158</v>
      </c>
      <c r="D16" s="13">
        <v>1989</v>
      </c>
      <c r="E16" s="123"/>
      <c r="F16" s="124">
        <v>71.4</v>
      </c>
      <c r="G16" s="140">
        <v>78</v>
      </c>
      <c r="H16" s="140">
        <v>32</v>
      </c>
      <c r="I16" s="131" t="s">
        <v>219</v>
      </c>
      <c r="J16" s="131"/>
      <c r="K16" s="138">
        <v>223</v>
      </c>
      <c r="L16" s="131"/>
      <c r="M16" s="123">
        <f>K16*10</f>
        <v>2230</v>
      </c>
      <c r="N16" s="131">
        <v>3</v>
      </c>
      <c r="O16" s="131"/>
      <c r="P16" s="131">
        <v>25</v>
      </c>
      <c r="Q16" s="184" t="s">
        <v>289</v>
      </c>
    </row>
    <row r="17" spans="1:17" ht="15">
      <c r="A17" s="182"/>
      <c r="B17" s="11"/>
      <c r="C17" s="174" t="s">
        <v>272</v>
      </c>
      <c r="D17" s="123">
        <v>1982</v>
      </c>
      <c r="E17" s="123" t="s">
        <v>122</v>
      </c>
      <c r="F17" s="124">
        <v>97.7</v>
      </c>
      <c r="G17" s="140" t="s">
        <v>106</v>
      </c>
      <c r="H17" s="140">
        <v>32</v>
      </c>
      <c r="I17" s="123" t="s">
        <v>83</v>
      </c>
      <c r="J17" s="138">
        <v>418</v>
      </c>
      <c r="K17" s="216"/>
      <c r="L17" s="131"/>
      <c r="M17" s="123">
        <f>J17*10</f>
        <v>4180</v>
      </c>
      <c r="N17" s="131">
        <v>1</v>
      </c>
      <c r="O17" s="131"/>
      <c r="P17" s="131">
        <v>30</v>
      </c>
      <c r="Q17" s="184" t="s">
        <v>290</v>
      </c>
    </row>
    <row r="18" spans="1:17" ht="15">
      <c r="A18" s="11"/>
      <c r="B18" s="11"/>
      <c r="C18" s="217" t="s">
        <v>160</v>
      </c>
      <c r="D18" s="131">
        <v>1988</v>
      </c>
      <c r="E18" s="131"/>
      <c r="F18" s="151">
        <v>85.5</v>
      </c>
      <c r="G18" s="152" t="s">
        <v>106</v>
      </c>
      <c r="H18" s="156">
        <v>32</v>
      </c>
      <c r="I18" s="131" t="s">
        <v>219</v>
      </c>
      <c r="J18" s="131"/>
      <c r="K18" s="138">
        <v>329</v>
      </c>
      <c r="L18" s="131"/>
      <c r="M18" s="123">
        <f aca="true" t="shared" si="0" ref="M18:M23">K18*10</f>
        <v>3290</v>
      </c>
      <c r="N18" s="131">
        <v>1</v>
      </c>
      <c r="O18" s="131"/>
      <c r="P18" s="131">
        <v>30</v>
      </c>
      <c r="Q18" s="184" t="s">
        <v>126</v>
      </c>
    </row>
    <row r="19" spans="1:17" ht="15">
      <c r="A19" s="11"/>
      <c r="B19" s="11"/>
      <c r="C19" s="174" t="s">
        <v>157</v>
      </c>
      <c r="D19" s="13">
        <v>1987</v>
      </c>
      <c r="E19" s="123"/>
      <c r="F19" s="124">
        <v>100.4</v>
      </c>
      <c r="G19" s="140" t="s">
        <v>106</v>
      </c>
      <c r="H19" s="140">
        <v>32</v>
      </c>
      <c r="I19" s="131" t="s">
        <v>219</v>
      </c>
      <c r="J19" s="131"/>
      <c r="K19" s="138">
        <v>236</v>
      </c>
      <c r="L19" s="131"/>
      <c r="M19" s="123">
        <f t="shared" si="0"/>
        <v>2360</v>
      </c>
      <c r="N19" s="131">
        <v>2</v>
      </c>
      <c r="O19" s="131"/>
      <c r="P19" s="131">
        <v>27</v>
      </c>
      <c r="Q19" s="184" t="s">
        <v>126</v>
      </c>
    </row>
    <row r="20" spans="1:17" ht="15">
      <c r="A20" s="11"/>
      <c r="B20" s="11"/>
      <c r="C20" s="174" t="s">
        <v>267</v>
      </c>
      <c r="D20" s="131">
        <v>1977</v>
      </c>
      <c r="E20" s="131"/>
      <c r="F20" s="151">
        <v>132</v>
      </c>
      <c r="G20" s="152" t="s">
        <v>106</v>
      </c>
      <c r="H20" s="156">
        <v>32</v>
      </c>
      <c r="I20" s="131" t="s">
        <v>219</v>
      </c>
      <c r="J20" s="147"/>
      <c r="K20" s="138">
        <v>215</v>
      </c>
      <c r="L20" s="131"/>
      <c r="M20" s="123">
        <f t="shared" si="0"/>
        <v>2150</v>
      </c>
      <c r="N20" s="131">
        <v>3</v>
      </c>
      <c r="O20" s="131"/>
      <c r="P20" s="131">
        <v>25</v>
      </c>
      <c r="Q20" s="184" t="s">
        <v>268</v>
      </c>
    </row>
    <row r="21" spans="1:17" ht="15">
      <c r="A21" s="11"/>
      <c r="B21" s="11"/>
      <c r="C21" s="218" t="s">
        <v>175</v>
      </c>
      <c r="D21" s="186">
        <v>1979</v>
      </c>
      <c r="E21" s="131"/>
      <c r="F21" s="151">
        <v>83.2</v>
      </c>
      <c r="G21" s="152" t="s">
        <v>106</v>
      </c>
      <c r="H21" s="156">
        <v>32</v>
      </c>
      <c r="I21" s="131"/>
      <c r="J21" s="179"/>
      <c r="K21" s="138">
        <v>211</v>
      </c>
      <c r="L21" s="131"/>
      <c r="M21" s="123">
        <f t="shared" si="0"/>
        <v>2110</v>
      </c>
      <c r="N21" s="131">
        <v>4</v>
      </c>
      <c r="O21" s="131"/>
      <c r="P21" s="131">
        <v>23</v>
      </c>
      <c r="Q21" s="184" t="s">
        <v>126</v>
      </c>
    </row>
    <row r="22" spans="1:17" ht="15">
      <c r="A22" s="11"/>
      <c r="B22" s="11"/>
      <c r="C22" s="219" t="s">
        <v>104</v>
      </c>
      <c r="D22" s="131">
        <v>1984</v>
      </c>
      <c r="E22" s="131"/>
      <c r="F22" s="151">
        <v>78.8</v>
      </c>
      <c r="G22" s="152" t="s">
        <v>106</v>
      </c>
      <c r="H22" s="156">
        <v>32</v>
      </c>
      <c r="I22" s="131" t="s">
        <v>105</v>
      </c>
      <c r="J22" s="131"/>
      <c r="K22" s="138">
        <v>190</v>
      </c>
      <c r="L22" s="131"/>
      <c r="M22" s="123">
        <f t="shared" si="0"/>
        <v>1900</v>
      </c>
      <c r="N22" s="131">
        <v>5</v>
      </c>
      <c r="O22" s="131"/>
      <c r="P22" s="131">
        <v>22</v>
      </c>
      <c r="Q22" s="184" t="s">
        <v>126</v>
      </c>
    </row>
    <row r="23" spans="1:17" ht="15">
      <c r="A23" s="11"/>
      <c r="B23" s="11"/>
      <c r="C23" s="174" t="s">
        <v>165</v>
      </c>
      <c r="D23" s="13">
        <v>1988</v>
      </c>
      <c r="E23" s="123"/>
      <c r="F23" s="124">
        <v>98.6</v>
      </c>
      <c r="G23" s="140" t="s">
        <v>106</v>
      </c>
      <c r="H23" s="140">
        <v>32</v>
      </c>
      <c r="I23" s="131" t="s">
        <v>219</v>
      </c>
      <c r="J23" s="131"/>
      <c r="K23" s="138">
        <v>155</v>
      </c>
      <c r="L23" s="131"/>
      <c r="M23" s="123">
        <f t="shared" si="0"/>
        <v>1550</v>
      </c>
      <c r="N23" s="131">
        <v>6</v>
      </c>
      <c r="O23" s="131"/>
      <c r="P23" s="131">
        <v>21</v>
      </c>
      <c r="Q23" s="184" t="s">
        <v>126</v>
      </c>
    </row>
    <row r="24" spans="1:17" ht="15">
      <c r="A24" s="11"/>
      <c r="B24" s="11"/>
      <c r="C24" s="174" t="s">
        <v>164</v>
      </c>
      <c r="D24" s="131">
        <v>1983</v>
      </c>
      <c r="E24" s="131"/>
      <c r="F24" s="132">
        <v>90.9</v>
      </c>
      <c r="G24" s="159" t="s">
        <v>106</v>
      </c>
      <c r="H24" s="133">
        <v>24</v>
      </c>
      <c r="I24" s="131" t="s">
        <v>219</v>
      </c>
      <c r="J24" s="131"/>
      <c r="K24" s="138">
        <v>299</v>
      </c>
      <c r="L24" s="131"/>
      <c r="M24" s="123">
        <f>K24*5</f>
        <v>1495</v>
      </c>
      <c r="N24" s="131">
        <v>7</v>
      </c>
      <c r="O24" s="131"/>
      <c r="P24" s="131">
        <v>20</v>
      </c>
      <c r="Q24" s="184" t="s">
        <v>126</v>
      </c>
    </row>
    <row r="25" spans="1:17" ht="15">
      <c r="A25" s="11"/>
      <c r="B25" s="11"/>
      <c r="C25" s="37" t="s">
        <v>196</v>
      </c>
      <c r="D25" s="123">
        <v>1983</v>
      </c>
      <c r="E25" s="123"/>
      <c r="F25" s="124">
        <v>99.2</v>
      </c>
      <c r="G25" s="140" t="s">
        <v>106</v>
      </c>
      <c r="H25" s="140">
        <v>16</v>
      </c>
      <c r="I25" s="119" t="s">
        <v>197</v>
      </c>
      <c r="J25" s="131"/>
      <c r="K25" s="138">
        <v>357</v>
      </c>
      <c r="L25" s="131"/>
      <c r="M25" s="123">
        <f>K25*2</f>
        <v>714</v>
      </c>
      <c r="N25" s="131">
        <v>8</v>
      </c>
      <c r="O25" s="131"/>
      <c r="P25" s="131">
        <v>19</v>
      </c>
      <c r="Q25" s="184" t="s">
        <v>126</v>
      </c>
    </row>
    <row r="26" spans="1:17" ht="15">
      <c r="A26" s="11"/>
      <c r="B26" s="11"/>
      <c r="C26" s="220" t="s">
        <v>270</v>
      </c>
      <c r="D26" s="131">
        <v>1982</v>
      </c>
      <c r="E26" s="131" t="s">
        <v>98</v>
      </c>
      <c r="F26" s="151">
        <v>91</v>
      </c>
      <c r="G26" s="151" t="s">
        <v>106</v>
      </c>
      <c r="H26" s="156">
        <v>32</v>
      </c>
      <c r="I26" s="131"/>
      <c r="J26" s="131"/>
      <c r="K26" s="158">
        <v>300</v>
      </c>
      <c r="L26" s="131"/>
      <c r="M26" s="123">
        <f>K26*10</f>
        <v>3000</v>
      </c>
      <c r="N26" s="131"/>
      <c r="O26" s="131"/>
      <c r="P26" s="131"/>
      <c r="Q26" s="184" t="s">
        <v>286</v>
      </c>
    </row>
    <row r="27" spans="1:17" ht="15">
      <c r="A27" s="11"/>
      <c r="B27" s="11"/>
      <c r="C27" s="37" t="s">
        <v>115</v>
      </c>
      <c r="D27" s="16">
        <v>1995</v>
      </c>
      <c r="E27" s="16" t="s">
        <v>29</v>
      </c>
      <c r="F27" s="66">
        <v>92.2</v>
      </c>
      <c r="G27" s="67" t="s">
        <v>106</v>
      </c>
      <c r="H27" s="67">
        <v>16</v>
      </c>
      <c r="I27" s="119" t="s">
        <v>237</v>
      </c>
      <c r="J27" s="138">
        <v>284</v>
      </c>
      <c r="K27" s="123"/>
      <c r="L27" s="131"/>
      <c r="M27" s="123">
        <f>J27*2</f>
        <v>568</v>
      </c>
      <c r="N27" s="131">
        <v>1</v>
      </c>
      <c r="O27" s="131"/>
      <c r="P27" s="131">
        <v>30</v>
      </c>
      <c r="Q27" s="184" t="s">
        <v>116</v>
      </c>
    </row>
    <row r="28" spans="1:17" ht="15.75">
      <c r="A28" s="252" t="s">
        <v>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 ht="15.75">
      <c r="A29" s="173"/>
      <c r="B29" s="173"/>
      <c r="C29" s="174" t="s">
        <v>263</v>
      </c>
      <c r="D29" s="13">
        <v>1985</v>
      </c>
      <c r="E29" s="13"/>
      <c r="F29" s="13">
        <v>63</v>
      </c>
      <c r="G29" s="13">
        <v>68</v>
      </c>
      <c r="H29" s="13">
        <v>16</v>
      </c>
      <c r="I29" s="131" t="s">
        <v>219</v>
      </c>
      <c r="J29" s="13"/>
      <c r="K29" s="117">
        <v>427</v>
      </c>
      <c r="L29" s="13"/>
      <c r="M29" s="13">
        <f>K29*3</f>
        <v>1281</v>
      </c>
      <c r="N29" s="13">
        <v>1</v>
      </c>
      <c r="O29" s="13"/>
      <c r="P29" s="13">
        <v>30</v>
      </c>
      <c r="Q29" s="166" t="s">
        <v>222</v>
      </c>
    </row>
    <row r="30" spans="1:17" ht="15">
      <c r="A30" s="11"/>
      <c r="B30" s="11"/>
      <c r="C30" s="12" t="s">
        <v>198</v>
      </c>
      <c r="D30" s="131">
        <v>1986</v>
      </c>
      <c r="E30" s="131"/>
      <c r="F30" s="151">
        <v>59.9</v>
      </c>
      <c r="G30" s="152">
        <v>68</v>
      </c>
      <c r="H30" s="156">
        <v>8</v>
      </c>
      <c r="I30" s="131" t="s">
        <v>195</v>
      </c>
      <c r="J30" s="131"/>
      <c r="K30" s="138">
        <v>437</v>
      </c>
      <c r="L30" s="131"/>
      <c r="M30" s="123">
        <f>K30*0.5</f>
        <v>218.5</v>
      </c>
      <c r="N30" s="131">
        <v>2</v>
      </c>
      <c r="O30" s="131"/>
      <c r="P30" s="131">
        <v>27</v>
      </c>
      <c r="Q30" s="184" t="s">
        <v>126</v>
      </c>
    </row>
    <row r="31" spans="1:17" ht="15.75">
      <c r="A31" s="252" t="s">
        <v>59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 ht="15">
      <c r="A32" s="11"/>
      <c r="B32" s="11"/>
      <c r="C32" s="12" t="s">
        <v>89</v>
      </c>
      <c r="D32" s="131">
        <v>2005</v>
      </c>
      <c r="E32" s="131"/>
      <c r="F32" s="151">
        <v>46.5</v>
      </c>
      <c r="G32" s="152">
        <v>53</v>
      </c>
      <c r="H32" s="131">
        <v>12</v>
      </c>
      <c r="I32" s="131" t="s">
        <v>247</v>
      </c>
      <c r="J32" s="131"/>
      <c r="K32" s="131"/>
      <c r="L32" s="138">
        <v>486</v>
      </c>
      <c r="M32" s="123">
        <f>L32*1.5</f>
        <v>729</v>
      </c>
      <c r="N32" s="131">
        <v>1</v>
      </c>
      <c r="O32" s="131"/>
      <c r="P32" s="131">
        <v>30</v>
      </c>
      <c r="Q32" s="184" t="s">
        <v>227</v>
      </c>
    </row>
    <row r="33" spans="1:17" ht="15">
      <c r="A33" s="11"/>
      <c r="B33" s="11"/>
      <c r="C33" s="183" t="s">
        <v>92</v>
      </c>
      <c r="D33" s="131">
        <v>2006</v>
      </c>
      <c r="E33" s="131"/>
      <c r="F33" s="151">
        <v>49.9</v>
      </c>
      <c r="G33" s="152">
        <v>53</v>
      </c>
      <c r="H33" s="131">
        <v>8</v>
      </c>
      <c r="I33" s="131" t="s">
        <v>247</v>
      </c>
      <c r="J33" s="131"/>
      <c r="K33" s="131"/>
      <c r="L33" s="138">
        <v>545</v>
      </c>
      <c r="M33" s="123">
        <f>L33*0.5</f>
        <v>272.5</v>
      </c>
      <c r="N33" s="131">
        <v>2</v>
      </c>
      <c r="O33" s="131"/>
      <c r="P33" s="131">
        <v>27</v>
      </c>
      <c r="Q33" s="184" t="s">
        <v>227</v>
      </c>
    </row>
    <row r="34" spans="1:17" ht="13.5" customHeight="1">
      <c r="A34" s="11"/>
      <c r="B34" s="11"/>
      <c r="C34" s="37" t="s">
        <v>88</v>
      </c>
      <c r="D34" s="123">
        <v>2003</v>
      </c>
      <c r="E34" s="123"/>
      <c r="F34" s="124">
        <v>58.1</v>
      </c>
      <c r="G34" s="140" t="s">
        <v>273</v>
      </c>
      <c r="H34" s="125">
        <v>16</v>
      </c>
      <c r="I34" s="131" t="s">
        <v>247</v>
      </c>
      <c r="J34" s="131"/>
      <c r="K34" s="138">
        <v>310</v>
      </c>
      <c r="L34" s="131"/>
      <c r="M34" s="123">
        <f>K34*2</f>
        <v>620</v>
      </c>
      <c r="N34" s="131">
        <v>1</v>
      </c>
      <c r="O34" s="131"/>
      <c r="P34" s="131">
        <v>30</v>
      </c>
      <c r="Q34" s="184" t="s">
        <v>227</v>
      </c>
    </row>
    <row r="35" spans="1:17" ht="15">
      <c r="A35" s="11"/>
      <c r="B35" s="11"/>
      <c r="C35" s="12" t="s">
        <v>159</v>
      </c>
      <c r="D35" s="131">
        <v>2002</v>
      </c>
      <c r="E35" s="131"/>
      <c r="F35" s="151">
        <v>74.5</v>
      </c>
      <c r="G35" s="152" t="s">
        <v>273</v>
      </c>
      <c r="H35" s="131">
        <v>16</v>
      </c>
      <c r="I35" s="131" t="s">
        <v>219</v>
      </c>
      <c r="J35" s="131"/>
      <c r="K35" s="138">
        <v>257</v>
      </c>
      <c r="L35" s="123"/>
      <c r="M35" s="123">
        <f>K35*2</f>
        <v>514</v>
      </c>
      <c r="N35" s="131">
        <v>2</v>
      </c>
      <c r="O35" s="131"/>
      <c r="P35" s="131">
        <v>27</v>
      </c>
      <c r="Q35" s="184" t="s">
        <v>288</v>
      </c>
    </row>
    <row r="36" spans="1:17" ht="15.75">
      <c r="A36" s="258" t="s">
        <v>68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60"/>
    </row>
    <row r="37" spans="1:17" ht="15">
      <c r="A37" s="11"/>
      <c r="B37" s="11"/>
      <c r="C37" s="12" t="s">
        <v>96</v>
      </c>
      <c r="D37" s="131">
        <v>2007</v>
      </c>
      <c r="E37" s="131"/>
      <c r="F37" s="157">
        <v>36.4</v>
      </c>
      <c r="G37" s="152">
        <v>48</v>
      </c>
      <c r="H37" s="156">
        <v>8</v>
      </c>
      <c r="I37" s="131" t="s">
        <v>247</v>
      </c>
      <c r="J37" s="131"/>
      <c r="K37" s="131"/>
      <c r="L37" s="138">
        <v>642</v>
      </c>
      <c r="M37" s="123"/>
      <c r="N37" s="131">
        <v>1</v>
      </c>
      <c r="O37" s="131"/>
      <c r="P37" s="131">
        <v>30</v>
      </c>
      <c r="Q37" s="184" t="s">
        <v>227</v>
      </c>
    </row>
    <row r="38" spans="1:17" ht="15">
      <c r="A38" s="11"/>
      <c r="B38" s="11"/>
      <c r="C38" s="12" t="s">
        <v>95</v>
      </c>
      <c r="D38" s="131">
        <v>2010</v>
      </c>
      <c r="E38" s="131"/>
      <c r="F38" s="151">
        <v>28.9</v>
      </c>
      <c r="G38" s="152">
        <v>48</v>
      </c>
      <c r="H38" s="156">
        <v>6</v>
      </c>
      <c r="I38" s="131" t="s">
        <v>247</v>
      </c>
      <c r="J38" s="131"/>
      <c r="K38" s="131"/>
      <c r="L38" s="138">
        <v>720</v>
      </c>
      <c r="M38" s="123"/>
      <c r="N38" s="131">
        <v>2</v>
      </c>
      <c r="O38" s="131"/>
      <c r="P38" s="131">
        <v>27</v>
      </c>
      <c r="Q38" s="184" t="s">
        <v>227</v>
      </c>
    </row>
    <row r="39" spans="1:17" ht="15">
      <c r="A39" s="11"/>
      <c r="B39" s="11"/>
      <c r="C39" s="12" t="s">
        <v>93</v>
      </c>
      <c r="D39" s="131">
        <v>2008</v>
      </c>
      <c r="E39" s="131"/>
      <c r="F39" s="151">
        <v>47.7</v>
      </c>
      <c r="G39" s="152" t="s">
        <v>94</v>
      </c>
      <c r="H39" s="156">
        <v>8</v>
      </c>
      <c r="I39" s="131" t="s">
        <v>247</v>
      </c>
      <c r="J39" s="131"/>
      <c r="K39" s="131"/>
      <c r="L39" s="138">
        <v>727</v>
      </c>
      <c r="M39" s="123"/>
      <c r="N39" s="131">
        <v>1</v>
      </c>
      <c r="O39" s="131"/>
      <c r="P39" s="131">
        <v>30</v>
      </c>
      <c r="Q39" s="184" t="s">
        <v>227</v>
      </c>
    </row>
    <row r="40" spans="1:17" ht="15.75">
      <c r="A40" s="262" t="s">
        <v>70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</row>
    <row r="41" spans="1:17" ht="15">
      <c r="A41" s="11"/>
      <c r="B41" s="11"/>
      <c r="C41" s="12" t="s">
        <v>151</v>
      </c>
      <c r="D41" s="13">
        <v>1972</v>
      </c>
      <c r="E41" s="123"/>
      <c r="F41" s="124">
        <v>69</v>
      </c>
      <c r="G41" s="140">
        <v>78</v>
      </c>
      <c r="H41" s="140">
        <v>24</v>
      </c>
      <c r="I41" s="131" t="s">
        <v>219</v>
      </c>
      <c r="J41" s="131"/>
      <c r="K41" s="138">
        <v>332</v>
      </c>
      <c r="L41" s="131"/>
      <c r="M41" s="123">
        <f>K41*5</f>
        <v>1660</v>
      </c>
      <c r="N41" s="131">
        <v>1</v>
      </c>
      <c r="O41" s="131"/>
      <c r="P41" s="131">
        <v>30</v>
      </c>
      <c r="Q41" s="184" t="s">
        <v>222</v>
      </c>
    </row>
    <row r="42" spans="1:17" ht="15">
      <c r="A42" s="11"/>
      <c r="B42" s="11"/>
      <c r="C42" s="12" t="s">
        <v>194</v>
      </c>
      <c r="D42" s="131">
        <v>1976</v>
      </c>
      <c r="E42" s="131"/>
      <c r="F42" s="151">
        <v>103</v>
      </c>
      <c r="G42" s="152" t="s">
        <v>106</v>
      </c>
      <c r="H42" s="156">
        <v>24</v>
      </c>
      <c r="I42" s="131" t="s">
        <v>195</v>
      </c>
      <c r="J42" s="131"/>
      <c r="K42" s="138">
        <v>374</v>
      </c>
      <c r="L42" s="131"/>
      <c r="M42" s="123">
        <f>K42*5</f>
        <v>1870</v>
      </c>
      <c r="N42" s="131">
        <v>1</v>
      </c>
      <c r="O42" s="131"/>
      <c r="P42" s="131">
        <v>30</v>
      </c>
      <c r="Q42" s="184" t="s">
        <v>126</v>
      </c>
    </row>
    <row r="43" spans="1:17" ht="15">
      <c r="A43" s="11"/>
      <c r="B43" s="11"/>
      <c r="C43" s="130" t="s">
        <v>112</v>
      </c>
      <c r="D43" s="131">
        <v>1979</v>
      </c>
      <c r="E43" s="131"/>
      <c r="F43" s="151">
        <v>95.8</v>
      </c>
      <c r="G43" s="151" t="s">
        <v>106</v>
      </c>
      <c r="H43" s="156">
        <v>24</v>
      </c>
      <c r="I43" s="212" t="s">
        <v>256</v>
      </c>
      <c r="J43" s="131"/>
      <c r="K43" s="138">
        <v>189</v>
      </c>
      <c r="L43" s="131"/>
      <c r="M43" s="123">
        <f>K43*5</f>
        <v>945</v>
      </c>
      <c r="N43" s="131">
        <v>2</v>
      </c>
      <c r="O43" s="131"/>
      <c r="P43" s="131">
        <v>27</v>
      </c>
      <c r="Q43" s="184" t="s">
        <v>287</v>
      </c>
    </row>
    <row r="44" spans="1:17" ht="15">
      <c r="A44" s="11"/>
      <c r="B44" s="11"/>
      <c r="C44" s="37" t="s">
        <v>139</v>
      </c>
      <c r="D44" s="123">
        <v>1961</v>
      </c>
      <c r="E44" s="123" t="s">
        <v>98</v>
      </c>
      <c r="F44" s="127">
        <v>68</v>
      </c>
      <c r="G44" s="128">
        <v>78</v>
      </c>
      <c r="H44" s="129">
        <v>20</v>
      </c>
      <c r="I44" s="119" t="s">
        <v>125</v>
      </c>
      <c r="J44" s="131"/>
      <c r="K44" s="138">
        <v>318</v>
      </c>
      <c r="L44" s="131"/>
      <c r="M44" s="123">
        <f>K44*3</f>
        <v>954</v>
      </c>
      <c r="N44" s="131">
        <v>1</v>
      </c>
      <c r="O44" s="131"/>
      <c r="P44" s="131">
        <v>30</v>
      </c>
      <c r="Q44" s="184" t="s">
        <v>126</v>
      </c>
    </row>
    <row r="45" spans="1:17" ht="15">
      <c r="A45" s="11"/>
      <c r="B45" s="11"/>
      <c r="C45" s="130" t="s">
        <v>84</v>
      </c>
      <c r="D45" s="131">
        <v>1962</v>
      </c>
      <c r="E45" s="131" t="s">
        <v>85</v>
      </c>
      <c r="F45" s="132">
        <v>88</v>
      </c>
      <c r="G45" s="132" t="s">
        <v>106</v>
      </c>
      <c r="H45" s="133">
        <v>20</v>
      </c>
      <c r="I45" s="131" t="s">
        <v>247</v>
      </c>
      <c r="J45" s="131"/>
      <c r="K45" s="138">
        <v>333</v>
      </c>
      <c r="L45" s="131"/>
      <c r="M45" s="123">
        <f>K45*3</f>
        <v>999</v>
      </c>
      <c r="N45" s="131">
        <v>1</v>
      </c>
      <c r="O45" s="131"/>
      <c r="P45" s="131">
        <v>30</v>
      </c>
      <c r="Q45" s="184" t="s">
        <v>126</v>
      </c>
    </row>
    <row r="46" spans="1:17" ht="15">
      <c r="A46" s="11"/>
      <c r="B46" s="11"/>
      <c r="C46" s="12" t="s">
        <v>235</v>
      </c>
      <c r="D46" s="131">
        <v>1962</v>
      </c>
      <c r="E46" s="131"/>
      <c r="F46" s="151">
        <v>83.4</v>
      </c>
      <c r="G46" s="152" t="s">
        <v>106</v>
      </c>
      <c r="H46" s="156">
        <v>20</v>
      </c>
      <c r="I46" s="119" t="s">
        <v>125</v>
      </c>
      <c r="J46" s="131"/>
      <c r="K46" s="138">
        <v>321</v>
      </c>
      <c r="L46" s="131"/>
      <c r="M46" s="123">
        <f>K46*3</f>
        <v>963</v>
      </c>
      <c r="N46" s="131">
        <v>2</v>
      </c>
      <c r="O46" s="131"/>
      <c r="P46" s="131">
        <v>27</v>
      </c>
      <c r="Q46" s="184" t="s">
        <v>136</v>
      </c>
    </row>
    <row r="47" spans="1:17" ht="15">
      <c r="A47" s="11"/>
      <c r="B47" s="11"/>
      <c r="C47" s="12" t="s">
        <v>182</v>
      </c>
      <c r="D47" s="131">
        <v>1953</v>
      </c>
      <c r="E47" s="131"/>
      <c r="F47" s="151">
        <v>85.8</v>
      </c>
      <c r="G47" s="152" t="s">
        <v>106</v>
      </c>
      <c r="H47" s="156">
        <v>14</v>
      </c>
      <c r="I47" s="131" t="s">
        <v>183</v>
      </c>
      <c r="J47" s="131"/>
      <c r="K47" s="138">
        <v>305</v>
      </c>
      <c r="L47" s="131"/>
      <c r="M47" s="123">
        <f>K47*1.5</f>
        <v>457.5</v>
      </c>
      <c r="N47" s="131">
        <v>1</v>
      </c>
      <c r="O47" s="131"/>
      <c r="P47" s="131">
        <v>30</v>
      </c>
      <c r="Q47" s="184" t="s">
        <v>222</v>
      </c>
    </row>
    <row r="48" spans="1:17" ht="15">
      <c r="A48" s="11"/>
      <c r="B48" s="11"/>
      <c r="C48" s="12" t="s">
        <v>217</v>
      </c>
      <c r="D48" s="131">
        <v>1975</v>
      </c>
      <c r="E48" s="131" t="s">
        <v>108</v>
      </c>
      <c r="F48" s="151">
        <v>111</v>
      </c>
      <c r="G48" s="152" t="s">
        <v>106</v>
      </c>
      <c r="H48" s="156">
        <v>16</v>
      </c>
      <c r="I48" s="131" t="s">
        <v>219</v>
      </c>
      <c r="J48" s="131"/>
      <c r="K48" s="131"/>
      <c r="L48" s="138">
        <v>916</v>
      </c>
      <c r="M48" s="123">
        <f>L48*2</f>
        <v>1832</v>
      </c>
      <c r="N48" s="131">
        <v>1</v>
      </c>
      <c r="O48" s="131"/>
      <c r="P48" s="131">
        <v>30</v>
      </c>
      <c r="Q48" s="184" t="s">
        <v>218</v>
      </c>
    </row>
    <row r="49" spans="1:17" ht="15">
      <c r="A49" s="11"/>
      <c r="B49" s="11"/>
      <c r="C49" s="12" t="s">
        <v>163</v>
      </c>
      <c r="D49" s="131">
        <v>1945</v>
      </c>
      <c r="E49" s="131"/>
      <c r="F49" s="132">
        <v>75.6</v>
      </c>
      <c r="G49" s="159">
        <v>78</v>
      </c>
      <c r="H49" s="133">
        <v>10</v>
      </c>
      <c r="I49" s="131" t="s">
        <v>219</v>
      </c>
      <c r="J49" s="131"/>
      <c r="K49" s="123"/>
      <c r="L49" s="138">
        <v>676</v>
      </c>
      <c r="M49" s="123"/>
      <c r="N49" s="131">
        <v>1</v>
      </c>
      <c r="O49" s="131"/>
      <c r="P49" s="131">
        <v>30</v>
      </c>
      <c r="Q49" s="184" t="s">
        <v>126</v>
      </c>
    </row>
    <row r="50" spans="1:17" ht="15.75">
      <c r="A50" s="259" t="s">
        <v>69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</row>
    <row r="51" spans="1:17" ht="14.25" customHeight="1">
      <c r="A51" s="181"/>
      <c r="B51" s="11"/>
      <c r="C51" s="12" t="s">
        <v>231</v>
      </c>
      <c r="D51" s="131">
        <v>1978</v>
      </c>
      <c r="E51" s="131"/>
      <c r="F51" s="151">
        <v>96</v>
      </c>
      <c r="G51" s="152" t="s">
        <v>103</v>
      </c>
      <c r="H51" s="176" t="s">
        <v>271</v>
      </c>
      <c r="I51" s="131" t="s">
        <v>83</v>
      </c>
      <c r="J51" s="131"/>
      <c r="K51" s="175"/>
      <c r="L51" s="138">
        <v>769</v>
      </c>
      <c r="M51" s="123">
        <v>769</v>
      </c>
      <c r="N51" s="131">
        <v>1</v>
      </c>
      <c r="O51" s="131"/>
      <c r="P51" s="131">
        <v>30</v>
      </c>
      <c r="Q51" s="184" t="s">
        <v>126</v>
      </c>
    </row>
    <row r="52" spans="1:17" ht="14.25" customHeight="1">
      <c r="A52" s="11"/>
      <c r="B52" s="11"/>
      <c r="C52" s="12" t="s">
        <v>102</v>
      </c>
      <c r="D52" s="131">
        <v>1974</v>
      </c>
      <c r="E52" s="131"/>
      <c r="F52" s="151">
        <v>87.6</v>
      </c>
      <c r="G52" s="152" t="s">
        <v>103</v>
      </c>
      <c r="H52" s="156">
        <v>8</v>
      </c>
      <c r="I52" s="131" t="s">
        <v>83</v>
      </c>
      <c r="J52" s="131"/>
      <c r="K52" s="123"/>
      <c r="L52" s="138">
        <v>745</v>
      </c>
      <c r="M52" s="123">
        <f>L52*1</f>
        <v>745</v>
      </c>
      <c r="N52" s="131">
        <v>2</v>
      </c>
      <c r="O52" s="131"/>
      <c r="P52" s="131">
        <v>27</v>
      </c>
      <c r="Q52" s="184" t="s">
        <v>126</v>
      </c>
    </row>
    <row r="53" spans="1:17" ht="15">
      <c r="A53" s="11"/>
      <c r="B53" s="11"/>
      <c r="C53" s="12" t="s">
        <v>166</v>
      </c>
      <c r="D53" s="13">
        <v>1964</v>
      </c>
      <c r="E53" s="216"/>
      <c r="F53" s="15">
        <v>81.4</v>
      </c>
      <c r="G53" s="15" t="s">
        <v>103</v>
      </c>
      <c r="H53" s="36">
        <v>10</v>
      </c>
      <c r="I53" s="131" t="s">
        <v>219</v>
      </c>
      <c r="J53" s="131"/>
      <c r="K53" s="131"/>
      <c r="L53" s="138">
        <v>745</v>
      </c>
      <c r="M53" s="123">
        <f>L53*1.5</f>
        <v>1117.5</v>
      </c>
      <c r="N53" s="131">
        <v>1</v>
      </c>
      <c r="O53" s="131"/>
      <c r="P53" s="131">
        <v>30</v>
      </c>
      <c r="Q53" s="184" t="s">
        <v>126</v>
      </c>
    </row>
    <row r="54" spans="1:17" ht="15">
      <c r="A54" s="69"/>
      <c r="B54" s="69"/>
      <c r="C54" s="12" t="s">
        <v>261</v>
      </c>
      <c r="D54" s="131">
        <v>1977</v>
      </c>
      <c r="E54" s="131"/>
      <c r="F54" s="151">
        <v>69.6</v>
      </c>
      <c r="G54" s="152" t="s">
        <v>103</v>
      </c>
      <c r="H54" s="156">
        <v>12</v>
      </c>
      <c r="I54" s="131" t="s">
        <v>219</v>
      </c>
      <c r="J54" s="131"/>
      <c r="K54" s="138">
        <v>402</v>
      </c>
      <c r="L54" s="123"/>
      <c r="M54" s="123">
        <f>K54*2</f>
        <v>804</v>
      </c>
      <c r="N54" s="131">
        <v>1</v>
      </c>
      <c r="O54" s="131"/>
      <c r="P54" s="131">
        <v>30</v>
      </c>
      <c r="Q54" s="184" t="s">
        <v>262</v>
      </c>
    </row>
    <row r="55" spans="1:17" ht="15">
      <c r="A55" s="181"/>
      <c r="B55" s="11"/>
      <c r="C55" s="12" t="s">
        <v>231</v>
      </c>
      <c r="D55" s="131">
        <v>1978</v>
      </c>
      <c r="E55" s="131"/>
      <c r="F55" s="151">
        <v>96</v>
      </c>
      <c r="G55" s="152" t="s">
        <v>103</v>
      </c>
      <c r="H55" s="176" t="s">
        <v>271</v>
      </c>
      <c r="I55" s="131" t="s">
        <v>83</v>
      </c>
      <c r="J55" s="131"/>
      <c r="K55" s="185">
        <v>363</v>
      </c>
      <c r="L55" s="123"/>
      <c r="M55" s="123">
        <f>K55*2</f>
        <v>726</v>
      </c>
      <c r="N55" s="131">
        <v>2</v>
      </c>
      <c r="O55" s="131"/>
      <c r="P55" s="131">
        <v>27</v>
      </c>
      <c r="Q55" s="184" t="s">
        <v>126</v>
      </c>
    </row>
    <row r="56" spans="1:17" ht="14.25" customHeight="1">
      <c r="A56" s="11"/>
      <c r="B56" s="11"/>
      <c r="C56" s="12" t="s">
        <v>167</v>
      </c>
      <c r="D56" s="131">
        <v>1972</v>
      </c>
      <c r="E56" s="131" t="s">
        <v>108</v>
      </c>
      <c r="F56" s="151">
        <v>77.3</v>
      </c>
      <c r="G56" s="152" t="s">
        <v>103</v>
      </c>
      <c r="H56" s="156">
        <v>10</v>
      </c>
      <c r="I56" s="131" t="s">
        <v>219</v>
      </c>
      <c r="J56" s="131"/>
      <c r="K56" s="138">
        <v>372</v>
      </c>
      <c r="L56" s="131"/>
      <c r="M56" s="123">
        <f>K56*1.5</f>
        <v>558</v>
      </c>
      <c r="N56" s="131">
        <v>1</v>
      </c>
      <c r="O56" s="131"/>
      <c r="P56" s="131">
        <v>30</v>
      </c>
      <c r="Q56" s="184" t="s">
        <v>126</v>
      </c>
    </row>
    <row r="58" spans="3:16" ht="12.75">
      <c r="C58" t="s">
        <v>1</v>
      </c>
      <c r="E58" t="s">
        <v>3</v>
      </c>
      <c r="I58" t="s">
        <v>31</v>
      </c>
      <c r="L58" t="s">
        <v>17</v>
      </c>
      <c r="P58" t="s">
        <v>281</v>
      </c>
    </row>
  </sheetData>
  <sheetProtection/>
  <mergeCells count="14">
    <mergeCell ref="A36:Q36"/>
    <mergeCell ref="A40:Q40"/>
    <mergeCell ref="A50:Q50"/>
    <mergeCell ref="A8:Q8"/>
    <mergeCell ref="A10:Q10"/>
    <mergeCell ref="A13:Q13"/>
    <mergeCell ref="A28:Q28"/>
    <mergeCell ref="A31:Q31"/>
    <mergeCell ref="A1:C1"/>
    <mergeCell ref="A2:Q2"/>
    <mergeCell ref="A3:Q3"/>
    <mergeCell ref="A4:Q4"/>
    <mergeCell ref="A5:Q5"/>
    <mergeCell ref="A6:Q6"/>
  </mergeCells>
  <printOptions/>
  <pageMargins left="0.7" right="0.7" top="0.75" bottom="0.75" header="0.3" footer="0.3"/>
  <pageSetup horizontalDpi="360" verticalDpi="36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RePack by Diakov</cp:lastModifiedBy>
  <cp:lastPrinted>2019-11-14T09:18:37Z</cp:lastPrinted>
  <dcterms:created xsi:type="dcterms:W3CDTF">2004-01-28T07:26:31Z</dcterms:created>
  <dcterms:modified xsi:type="dcterms:W3CDTF">2019-11-14T09:22:36Z</dcterms:modified>
  <cp:category/>
  <cp:version/>
  <cp:contentType/>
  <cp:contentStatus/>
</cp:coreProperties>
</file>