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воеборье" sheetId="1" r:id="rId1"/>
    <sheet name="Марафоны" sheetId="9" r:id="rId2"/>
    <sheet name="Командный" sheetId="12" r:id="rId3"/>
  </sheets>
  <definedNames>
    <definedName name="_xlnm.Print_Area" localSheetId="0">Двоеборье!$A$1:$Q$92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2" l="1"/>
  <c r="G14" i="12"/>
  <c r="G22" i="12"/>
  <c r="G29" i="12"/>
  <c r="G25" i="12"/>
  <c r="G30" i="12"/>
  <c r="G15" i="12"/>
  <c r="G23" i="12"/>
  <c r="G17" i="12"/>
  <c r="G26" i="12"/>
  <c r="G31" i="12"/>
  <c r="G27" i="12"/>
  <c r="G28" i="12"/>
  <c r="G18" i="12"/>
  <c r="G19" i="12"/>
  <c r="G13" i="12"/>
  <c r="G24" i="12"/>
  <c r="G21" i="12"/>
  <c r="G16" i="12"/>
  <c r="K33" i="1" l="1"/>
  <c r="L33" i="1" s="1"/>
  <c r="M33" i="1" s="1"/>
  <c r="K38" i="1"/>
  <c r="L38" i="1" s="1"/>
  <c r="M38" i="1" s="1"/>
  <c r="K24" i="1"/>
  <c r="L24" i="1" s="1"/>
  <c r="M24" i="1" s="1"/>
  <c r="K30" i="1"/>
  <c r="L30" i="1" s="1"/>
  <c r="M30" i="1" s="1"/>
  <c r="K39" i="1"/>
  <c r="L39" i="1" s="1"/>
  <c r="M39" i="1" s="1"/>
  <c r="K52" i="1"/>
  <c r="L52" i="1" s="1"/>
  <c r="M52" i="1" s="1"/>
  <c r="K21" i="1"/>
  <c r="L21" i="1" s="1"/>
  <c r="M21" i="1" s="1"/>
  <c r="K74" i="1" l="1"/>
  <c r="K88" i="1"/>
  <c r="K14" i="1" l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K20" i="1"/>
  <c r="L20" i="1" s="1"/>
  <c r="K22" i="1"/>
  <c r="L22" i="1" s="1"/>
  <c r="K23" i="1"/>
  <c r="L23" i="1" s="1"/>
  <c r="M23" i="1" s="1"/>
  <c r="K25" i="1"/>
  <c r="L25" i="1" s="1"/>
  <c r="M25" i="1" s="1"/>
  <c r="K13" i="1"/>
  <c r="L13" i="1" s="1"/>
  <c r="M13" i="1" s="1"/>
  <c r="K34" i="1"/>
  <c r="L34" i="1" s="1"/>
  <c r="M34" i="1" s="1"/>
  <c r="K32" i="1"/>
  <c r="L32" i="1" s="1"/>
  <c r="M32" i="1" s="1"/>
  <c r="K70" i="1" l="1"/>
  <c r="M19" i="1"/>
  <c r="K73" i="1"/>
  <c r="K77" i="1"/>
  <c r="M20" i="1" l="1"/>
  <c r="M22" i="1"/>
  <c r="K26" i="1"/>
  <c r="L26" i="1" s="1"/>
  <c r="M26" i="1" s="1"/>
  <c r="K29" i="1"/>
  <c r="L29" i="1" s="1"/>
  <c r="M29" i="1" s="1"/>
  <c r="K28" i="1"/>
  <c r="L28" i="1" s="1"/>
  <c r="M28" i="1" s="1"/>
  <c r="K27" i="1"/>
  <c r="L27" i="1" s="1"/>
  <c r="M27" i="1" s="1"/>
  <c r="K31" i="1"/>
  <c r="L31" i="1" s="1"/>
  <c r="M31" i="1" s="1"/>
  <c r="K35" i="1"/>
  <c r="L35" i="1" s="1"/>
  <c r="M35" i="1" s="1"/>
  <c r="K37" i="1"/>
  <c r="L37" i="1" s="1"/>
  <c r="M37" i="1" s="1"/>
  <c r="K36" i="1"/>
  <c r="L36" i="1" s="1"/>
  <c r="M36" i="1" s="1"/>
  <c r="K45" i="1"/>
  <c r="L45" i="1" s="1"/>
  <c r="M45" i="1" s="1"/>
  <c r="K43" i="1"/>
  <c r="L43" i="1" s="1"/>
  <c r="M43" i="1" s="1"/>
  <c r="K42" i="1"/>
  <c r="L42" i="1" s="1"/>
  <c r="M42" i="1" s="1"/>
  <c r="K44" i="1"/>
  <c r="L44" i="1" s="1"/>
  <c r="M44" i="1" s="1"/>
  <c r="K40" i="1"/>
  <c r="L40" i="1" s="1"/>
  <c r="M40" i="1" s="1"/>
  <c r="K41" i="1"/>
  <c r="L41" i="1" s="1"/>
  <c r="M41" i="1" s="1"/>
  <c r="K48" i="1"/>
  <c r="L48" i="1" s="1"/>
  <c r="M48" i="1" s="1"/>
  <c r="K50" i="1"/>
  <c r="L50" i="1" s="1"/>
  <c r="M50" i="1" s="1"/>
  <c r="K46" i="1"/>
  <c r="L46" i="1" s="1"/>
  <c r="M46" i="1" s="1"/>
  <c r="K51" i="1"/>
  <c r="L51" i="1" s="1"/>
  <c r="M51" i="1" s="1"/>
  <c r="K49" i="1"/>
  <c r="L49" i="1" s="1"/>
  <c r="M49" i="1" s="1"/>
  <c r="K47" i="1"/>
  <c r="L47" i="1" s="1"/>
  <c r="M47" i="1" s="1"/>
  <c r="K86" i="1" l="1"/>
  <c r="K87" i="1"/>
  <c r="K82" i="1"/>
  <c r="K84" i="1"/>
  <c r="K76" i="1"/>
  <c r="K85" i="1"/>
  <c r="K83" i="1"/>
  <c r="K78" i="1"/>
  <c r="K79" i="1"/>
  <c r="K80" i="1"/>
  <c r="K81" i="1"/>
</calcChain>
</file>

<file path=xl/sharedStrings.xml><?xml version="1.0" encoding="utf-8"?>
<sst xmlns="http://schemas.openxmlformats.org/spreadsheetml/2006/main" count="527" uniqueCount="196">
  <si>
    <t>ПРОТОКОЛ</t>
  </si>
  <si>
    <t>Двоеборье</t>
  </si>
  <si>
    <t>Ф.И.О.</t>
  </si>
  <si>
    <t>Дата рожд.</t>
  </si>
  <si>
    <t>Разряд</t>
  </si>
  <si>
    <t>Вес</t>
  </si>
  <si>
    <t>Весовая категория</t>
  </si>
  <si>
    <t>Вес гирь</t>
  </si>
  <si>
    <t>Команда</t>
  </si>
  <si>
    <t>Толчок</t>
  </si>
  <si>
    <t xml:space="preserve"> Рывок Сумма </t>
  </si>
  <si>
    <t xml:space="preserve"> Рывок</t>
  </si>
  <si>
    <t>Очки</t>
  </si>
  <si>
    <t>Очки в команду</t>
  </si>
  <si>
    <t>Тренер</t>
  </si>
  <si>
    <t>Место</t>
  </si>
  <si>
    <t>Мужчины</t>
  </si>
  <si>
    <t xml:space="preserve">Место </t>
  </si>
  <si>
    <t xml:space="preserve">Командный зачет </t>
  </si>
  <si>
    <t>Сумма</t>
  </si>
  <si>
    <t>№</t>
  </si>
  <si>
    <t>РО ООО ВФГС в Челябинской области</t>
  </si>
  <si>
    <t xml:space="preserve">Управление по физической культуре, спорту и туризму </t>
  </si>
  <si>
    <t>Администрации города Челябинска</t>
  </si>
  <si>
    <t>Женщины</t>
  </si>
  <si>
    <t>95+</t>
  </si>
  <si>
    <t>Климов Станислав</t>
  </si>
  <si>
    <t>Челябинск</t>
  </si>
  <si>
    <t>Симушин А.М.</t>
  </si>
  <si>
    <t>Ушаков Никита</t>
  </si>
  <si>
    <t>I</t>
  </si>
  <si>
    <t xml:space="preserve">Открытый Кубок города Челябинска </t>
  </si>
  <si>
    <t xml:space="preserve">по гиревому спорту </t>
  </si>
  <si>
    <t>Двоеборье (МУЖЧИНЫ)</t>
  </si>
  <si>
    <t>Рывок (ЖЕНЩИНЫ)</t>
  </si>
  <si>
    <t>Арифулин Александр</t>
  </si>
  <si>
    <t>Пономарев Д. В.</t>
  </si>
  <si>
    <t>Владимир</t>
  </si>
  <si>
    <t>Шамара Леонард</t>
  </si>
  <si>
    <t>Одинцово</t>
  </si>
  <si>
    <t>Калин Клексей</t>
  </si>
  <si>
    <t>Арифулин А.</t>
  </si>
  <si>
    <t>Б/Р</t>
  </si>
  <si>
    <t>68+</t>
  </si>
  <si>
    <t>Митрофанова Ольга</t>
  </si>
  <si>
    <t>Белозерское ДЮСШ</t>
  </si>
  <si>
    <t>Ступин Д.А.</t>
  </si>
  <si>
    <t>Лутошкина Лариса</t>
  </si>
  <si>
    <t>Евдокимова Елизавета</t>
  </si>
  <si>
    <t>КМС</t>
  </si>
  <si>
    <t>Котлас</t>
  </si>
  <si>
    <t>Денисов И.Н.</t>
  </si>
  <si>
    <t>28-29 Декабря 2022 года</t>
  </si>
  <si>
    <t>г. Челябинск</t>
  </si>
  <si>
    <t>Гиревая гонка 2023</t>
  </si>
  <si>
    <t>78+</t>
  </si>
  <si>
    <t>63+</t>
  </si>
  <si>
    <t>Подгорный Иван</t>
  </si>
  <si>
    <t>Очки с коэф.</t>
  </si>
  <si>
    <t>Марафон</t>
  </si>
  <si>
    <t>Дунаева Ирина</t>
  </si>
  <si>
    <t>СТИМ</t>
  </si>
  <si>
    <t>Шанин А.А.</t>
  </si>
  <si>
    <t>Брусницын Илья</t>
  </si>
  <si>
    <t>Селиверстов Семен</t>
  </si>
  <si>
    <t>МСМК</t>
  </si>
  <si>
    <t>Красноармейский</t>
  </si>
  <si>
    <t>Ташланов И. С.</t>
  </si>
  <si>
    <t>Романов И. А.</t>
  </si>
  <si>
    <t>Гречко Степан</t>
  </si>
  <si>
    <t>Стапанов С. В.</t>
  </si>
  <si>
    <t>Гулов Фарход</t>
  </si>
  <si>
    <t>Трубаков Павел</t>
  </si>
  <si>
    <t>Матушинский А. С.</t>
  </si>
  <si>
    <t>Клепиков Антон</t>
  </si>
  <si>
    <t>ВУНЦ</t>
  </si>
  <si>
    <t xml:space="preserve">Карпушенко Ульяна </t>
  </si>
  <si>
    <t>Аксентьев Данил</t>
  </si>
  <si>
    <t>Денисов И. Н.</t>
  </si>
  <si>
    <t>Зборовская Малика</t>
  </si>
  <si>
    <t>II</t>
  </si>
  <si>
    <t>58 МегаТонн</t>
  </si>
  <si>
    <t>Готлиб В. В.</t>
  </si>
  <si>
    <t>Малышева Ульяна</t>
  </si>
  <si>
    <t>Стапанов Сергей</t>
  </si>
  <si>
    <t>МС</t>
  </si>
  <si>
    <t>Степанова О. А.</t>
  </si>
  <si>
    <t>Степанова Оксана</t>
  </si>
  <si>
    <t>Денисов Иван</t>
  </si>
  <si>
    <t>ЗМС</t>
  </si>
  <si>
    <t>Симушин А. М.</t>
  </si>
  <si>
    <t xml:space="preserve">Чебаркуль </t>
  </si>
  <si>
    <t xml:space="preserve">Максимова Екатерина </t>
  </si>
  <si>
    <t>Авдеев Г.</t>
  </si>
  <si>
    <t>Кривошеина Галина</t>
  </si>
  <si>
    <t>Турищев Дмитрий</t>
  </si>
  <si>
    <t>ФВА РВСН</t>
  </si>
  <si>
    <t>Тулумгузина Дарья</t>
  </si>
  <si>
    <t>III</t>
  </si>
  <si>
    <t>Степанов С. В.</t>
  </si>
  <si>
    <t>Никулина Алина</t>
  </si>
  <si>
    <t>С/К "Conkete"</t>
  </si>
  <si>
    <t>Михеев Роман</t>
  </si>
  <si>
    <t>Коротаев Никита</t>
  </si>
  <si>
    <t>Носков Никита</t>
  </si>
  <si>
    <t>Бронников С. А.</t>
  </si>
  <si>
    <t>Каримова Альбина</t>
  </si>
  <si>
    <t xml:space="preserve">Ерин Максим </t>
  </si>
  <si>
    <t>Бреды</t>
  </si>
  <si>
    <t>Есечкин Андрей</t>
  </si>
  <si>
    <t>Авдеев Григорий</t>
  </si>
  <si>
    <t>Лонская Ксения</t>
  </si>
  <si>
    <t>ЮУрГУ</t>
  </si>
  <si>
    <t>Главный судья:</t>
  </si>
  <si>
    <t>Сохибов Солехжон</t>
  </si>
  <si>
    <t>Уржумцева Светлана</t>
  </si>
  <si>
    <t>Чебаркуль</t>
  </si>
  <si>
    <t>Дедюхин И. С.</t>
  </si>
  <si>
    <t xml:space="preserve">Главный секретарь: </t>
  </si>
  <si>
    <t>ЮУрГТК</t>
  </si>
  <si>
    <t>Сидоров Данила</t>
  </si>
  <si>
    <t>Трофименко Кирилл</t>
  </si>
  <si>
    <t>Шумилов Даниил</t>
  </si>
  <si>
    <t xml:space="preserve">Владимиров Андрей </t>
  </si>
  <si>
    <t>Григорьев Михаил</t>
  </si>
  <si>
    <t>Нестеренко Д. В.</t>
  </si>
  <si>
    <t>Kartaly Team</t>
  </si>
  <si>
    <t>Лаврентьев Артём</t>
  </si>
  <si>
    <t>Семкина Лидия</t>
  </si>
  <si>
    <t>Езовских Дарья</t>
  </si>
  <si>
    <t>Тястова Валерия</t>
  </si>
  <si>
    <t xml:space="preserve">Забляцеы Петр </t>
  </si>
  <si>
    <t>Колданов Лавр</t>
  </si>
  <si>
    <t>Ходили Никита</t>
  </si>
  <si>
    <t>Плешкова Анастасия</t>
  </si>
  <si>
    <t>Сучек Юлия</t>
  </si>
  <si>
    <t xml:space="preserve">Кашпур С. Н. </t>
  </si>
  <si>
    <t>Рябова Анастасия</t>
  </si>
  <si>
    <t>Плеханова Надежда</t>
  </si>
  <si>
    <t>ЦНК</t>
  </si>
  <si>
    <t>Нургалиев Р</t>
  </si>
  <si>
    <t>Кол-во участников</t>
  </si>
  <si>
    <t>Аникаев Денис</t>
  </si>
  <si>
    <t xml:space="preserve">Аксентьев Данил </t>
  </si>
  <si>
    <t>Шеин Дмитрий</t>
  </si>
  <si>
    <t>Гафаров Денис</t>
  </si>
  <si>
    <t>Атлет</t>
  </si>
  <si>
    <t>Л</t>
  </si>
  <si>
    <t>ВК</t>
  </si>
  <si>
    <t>Ташланов Илья</t>
  </si>
  <si>
    <t>Бетин Вячеслав</t>
  </si>
  <si>
    <t>Федоров Дмитрий</t>
  </si>
  <si>
    <t>Максименко Никита</t>
  </si>
  <si>
    <t>Коновалов Александр</t>
  </si>
  <si>
    <t>Болотников И. В.</t>
  </si>
  <si>
    <t>Голубицкий А. И.</t>
  </si>
  <si>
    <t xml:space="preserve">Бирюков А. С. </t>
  </si>
  <si>
    <t>Бычков Кирилл</t>
  </si>
  <si>
    <t>Казанцев Анатолий</t>
  </si>
  <si>
    <t>Осадчук Светлана</t>
  </si>
  <si>
    <t>Аскаров Артур</t>
  </si>
  <si>
    <t>Время (Толчок)</t>
  </si>
  <si>
    <t>Время (Рывок)</t>
  </si>
  <si>
    <t>ЮУрГАУ</t>
  </si>
  <si>
    <t>ЧелГУ</t>
  </si>
  <si>
    <t>Никольский Михаил</t>
  </si>
  <si>
    <t>Азизмуродов Икбал</t>
  </si>
  <si>
    <t>Новосибирск</t>
  </si>
  <si>
    <t>Супроненко В. Л.</t>
  </si>
  <si>
    <t>Долгов Сергей</t>
  </si>
  <si>
    <t>Сафонов Алексей</t>
  </si>
  <si>
    <t>AS</t>
  </si>
  <si>
    <t xml:space="preserve">СК Москва </t>
  </si>
  <si>
    <t>Власов Александр</t>
  </si>
  <si>
    <t>Люберцы</t>
  </si>
  <si>
    <t>Монолит</t>
  </si>
  <si>
    <t>Ермаков Александр</t>
  </si>
  <si>
    <t>Потапов Владислав</t>
  </si>
  <si>
    <t>Лондон</t>
  </si>
  <si>
    <t>Урывский Ю.</t>
  </si>
  <si>
    <t>Потемкин Александр</t>
  </si>
  <si>
    <t>Грязовец</t>
  </si>
  <si>
    <t>Цирибко Олег</t>
  </si>
  <si>
    <t>Белтелеком</t>
  </si>
  <si>
    <t>Горбылёв В. В.</t>
  </si>
  <si>
    <t>Воробьёва А</t>
  </si>
  <si>
    <t>Хакимов Руслан</t>
  </si>
  <si>
    <t>Сидоров Давид</t>
  </si>
  <si>
    <t>Рекордсмен</t>
  </si>
  <si>
    <t>Фаткулин Р. Р.</t>
  </si>
  <si>
    <t>3ю</t>
  </si>
  <si>
    <t>2ю</t>
  </si>
  <si>
    <t>1ю</t>
  </si>
  <si>
    <t>АТЛЕТ</t>
  </si>
  <si>
    <t>Вес. Кат.</t>
  </si>
  <si>
    <t>Красноармейский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</si>
</sst>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5">
    <xf numFmtId="0" fontId="0" fillId="0" borderId="0" xfId="0"/>
    <xf numFmtId="0" fontId="4" fillId="0" borderId="0" xfId="1" applyFont="1"/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center"/>
    </xf>
    <xf numFmtId="0" fontId="8" fillId="0" borderId="0" xfId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/>
    </xf>
    <xf numFmtId="0" fontId="4" fillId="0" borderId="0" xfId="1" applyFont="1"/>
    <xf numFmtId="0" fontId="10" fillId="0" borderId="2" xfId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center"/>
    </xf>
    <xf numFmtId="1" fontId="8" fillId="7" borderId="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2" fontId="8" fillId="2" borderId="8" xfId="1" applyNumberFormat="1" applyFont="1" applyFill="1" applyBorder="1" applyAlignment="1">
      <alignment horizontal="center" vertical="center"/>
    </xf>
    <xf numFmtId="2" fontId="8" fillId="2" borderId="12" xfId="1" applyNumberFormat="1" applyFont="1" applyFill="1" applyBorder="1" applyAlignment="1">
      <alignment horizontal="center" vertical="center"/>
    </xf>
    <xf numFmtId="0" fontId="9" fillId="12" borderId="7" xfId="1" applyFont="1" applyFill="1" applyBorder="1" applyAlignment="1">
      <alignment horizontal="center"/>
    </xf>
    <xf numFmtId="0" fontId="9" fillId="12" borderId="11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center"/>
    </xf>
    <xf numFmtId="0" fontId="9" fillId="5" borderId="11" xfId="1" applyFont="1" applyFill="1" applyBorder="1" applyAlignment="1">
      <alignment horizontal="center"/>
    </xf>
    <xf numFmtId="0" fontId="9" fillId="5" borderId="26" xfId="1" applyFont="1" applyFill="1" applyBorder="1" applyAlignment="1">
      <alignment horizontal="center"/>
    </xf>
    <xf numFmtId="0" fontId="9" fillId="12" borderId="22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9" fillId="12" borderId="20" xfId="1" applyFont="1" applyFill="1" applyBorder="1" applyAlignment="1">
      <alignment horizontal="center"/>
    </xf>
    <xf numFmtId="0" fontId="9" fillId="5" borderId="2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9" fillId="12" borderId="26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left" vertical="center"/>
    </xf>
    <xf numFmtId="0" fontId="8" fillId="5" borderId="2" xfId="1" applyFont="1" applyFill="1" applyBorder="1" applyAlignment="1">
      <alignment horizontal="center" vertical="center"/>
    </xf>
    <xf numFmtId="2" fontId="8" fillId="5" borderId="2" xfId="1" applyNumberFormat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8" fillId="5" borderId="27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left" vertical="center"/>
    </xf>
    <xf numFmtId="0" fontId="8" fillId="5" borderId="8" xfId="1" applyFont="1" applyFill="1" applyBorder="1" applyAlignment="1">
      <alignment horizontal="center" vertical="center"/>
    </xf>
    <xf numFmtId="2" fontId="8" fillId="5" borderId="8" xfId="1" applyNumberFormat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2" fontId="8" fillId="5" borderId="1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17" fillId="0" borderId="0" xfId="0" applyFont="1"/>
    <xf numFmtId="0" fontId="8" fillId="2" borderId="6" xfId="1" applyFont="1" applyFill="1" applyBorder="1" applyAlignment="1">
      <alignment horizontal="center" vertical="center"/>
    </xf>
    <xf numFmtId="0" fontId="16" fillId="0" borderId="8" xfId="2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16" fillId="0" borderId="1" xfId="2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2" fontId="8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8" fillId="6" borderId="2" xfId="1" applyFont="1" applyFill="1" applyBorder="1" applyAlignment="1">
      <alignment horizontal="center"/>
    </xf>
    <xf numFmtId="0" fontId="9" fillId="6" borderId="2" xfId="1" applyFont="1" applyFill="1" applyBorder="1" applyAlignment="1">
      <alignment horizontal="center" vertical="center"/>
    </xf>
    <xf numFmtId="1" fontId="8" fillId="7" borderId="2" xfId="1" applyNumberFormat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0" fontId="9" fillId="6" borderId="8" xfId="1" applyFont="1" applyFill="1" applyBorder="1" applyAlignment="1">
      <alignment horizontal="center" vertical="center"/>
    </xf>
    <xf numFmtId="1" fontId="8" fillId="7" borderId="8" xfId="1" applyNumberFormat="1" applyFont="1" applyFill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8" fillId="4" borderId="15" xfId="1" applyFont="1" applyFill="1" applyBorder="1" applyAlignment="1">
      <alignment horizontal="center"/>
    </xf>
    <xf numFmtId="0" fontId="8" fillId="6" borderId="10" xfId="1" applyFont="1" applyFill="1" applyBorder="1" applyAlignment="1">
      <alignment horizontal="center"/>
    </xf>
    <xf numFmtId="0" fontId="8" fillId="6" borderId="23" xfId="1" applyFont="1" applyFill="1" applyBorder="1" applyAlignment="1">
      <alignment horizontal="center"/>
    </xf>
    <xf numFmtId="0" fontId="8" fillId="6" borderId="12" xfId="1" applyFont="1" applyFill="1" applyBorder="1" applyAlignment="1">
      <alignment horizontal="center"/>
    </xf>
    <xf numFmtId="0" fontId="9" fillId="6" borderId="12" xfId="1" applyFont="1" applyFill="1" applyBorder="1" applyAlignment="1">
      <alignment horizontal="center" vertical="center"/>
    </xf>
    <xf numFmtId="1" fontId="8" fillId="7" borderId="12" xfId="1" applyNumberFormat="1" applyFont="1" applyFill="1" applyBorder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6" borderId="13" xfId="1" applyFont="1" applyFill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8" fillId="6" borderId="5" xfId="1" applyFont="1" applyFill="1" applyBorder="1" applyAlignment="1">
      <alignment horizontal="center"/>
    </xf>
    <xf numFmtId="0" fontId="9" fillId="5" borderId="18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left" vertical="center"/>
    </xf>
    <xf numFmtId="0" fontId="8" fillId="6" borderId="9" xfId="1" applyFont="1" applyFill="1" applyBorder="1" applyAlignment="1">
      <alignment horizontal="center"/>
    </xf>
    <xf numFmtId="0" fontId="9" fillId="6" borderId="9" xfId="1" applyFont="1" applyFill="1" applyBorder="1" applyAlignment="1">
      <alignment horizontal="center" vertical="center"/>
    </xf>
    <xf numFmtId="1" fontId="8" fillId="7" borderId="9" xfId="1" applyNumberFormat="1" applyFont="1" applyFill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8" fillId="6" borderId="19" xfId="1" applyFont="1" applyFill="1" applyBorder="1" applyAlignment="1">
      <alignment horizontal="center"/>
    </xf>
    <xf numFmtId="0" fontId="9" fillId="5" borderId="31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left" vertical="center"/>
    </xf>
    <xf numFmtId="0" fontId="9" fillId="6" borderId="5" xfId="1" applyFont="1" applyFill="1" applyBorder="1" applyAlignment="1">
      <alignment horizontal="center" vertical="center"/>
    </xf>
    <xf numFmtId="1" fontId="8" fillId="7" borderId="5" xfId="1" applyNumberFormat="1" applyFont="1" applyFill="1" applyBorder="1" applyAlignment="1">
      <alignment horizontal="center"/>
    </xf>
    <xf numFmtId="0" fontId="8" fillId="6" borderId="3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0" fontId="9" fillId="12" borderId="1" xfId="1" applyFont="1" applyFill="1" applyBorder="1" applyAlignment="1">
      <alignment horizontal="center"/>
    </xf>
    <xf numFmtId="0" fontId="9" fillId="12" borderId="2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19" fillId="10" borderId="18" xfId="1" applyFont="1" applyFill="1" applyBorder="1" applyAlignment="1">
      <alignment horizontal="center" vertical="center" wrapText="1"/>
    </xf>
    <xf numFmtId="0" fontId="20" fillId="11" borderId="9" xfId="1" applyFont="1" applyFill="1" applyBorder="1" applyAlignment="1">
      <alignment horizontal="center" vertical="center" wrapText="1"/>
    </xf>
    <xf numFmtId="0" fontId="20" fillId="11" borderId="19" xfId="1" applyFont="1" applyFill="1" applyBorder="1" applyAlignment="1">
      <alignment horizontal="center" vertical="center" wrapText="1"/>
    </xf>
    <xf numFmtId="0" fontId="21" fillId="11" borderId="9" xfId="1" applyFont="1" applyFill="1" applyBorder="1" applyAlignment="1">
      <alignment horizontal="center" vertical="center" wrapText="1"/>
    </xf>
    <xf numFmtId="0" fontId="21" fillId="11" borderId="19" xfId="1" applyFont="1" applyFill="1" applyBorder="1" applyAlignment="1">
      <alignment horizontal="center" vertical="center" wrapText="1"/>
    </xf>
    <xf numFmtId="21" fontId="0" fillId="13" borderId="8" xfId="0" applyNumberFormat="1" applyFill="1" applyBorder="1" applyAlignment="1">
      <alignment horizontal="center"/>
    </xf>
    <xf numFmtId="21" fontId="0" fillId="13" borderId="1" xfId="0" applyNumberFormat="1" applyFill="1" applyBorder="1" applyAlignment="1">
      <alignment horizontal="center"/>
    </xf>
    <xf numFmtId="21" fontId="0" fillId="13" borderId="12" xfId="0" applyNumberFormat="1" applyFill="1" applyBorder="1" applyAlignment="1">
      <alignment horizontal="center"/>
    </xf>
    <xf numFmtId="21" fontId="8" fillId="14" borderId="1" xfId="1" applyNumberFormat="1" applyFont="1" applyFill="1" applyBorder="1" applyAlignment="1">
      <alignment horizontal="center"/>
    </xf>
    <xf numFmtId="21" fontId="0" fillId="13" borderId="9" xfId="0" applyNumberFormat="1" applyFill="1" applyBorder="1" applyAlignment="1">
      <alignment horizontal="center"/>
    </xf>
    <xf numFmtId="21" fontId="8" fillId="15" borderId="2" xfId="1" applyNumberFormat="1" applyFont="1" applyFill="1" applyBorder="1" applyAlignment="1">
      <alignment horizontal="center"/>
    </xf>
    <xf numFmtId="21" fontId="0" fillId="16" borderId="1" xfId="0" applyNumberFormat="1" applyFill="1" applyBorder="1" applyAlignment="1">
      <alignment horizontal="center"/>
    </xf>
    <xf numFmtId="21" fontId="0" fillId="16" borderId="5" xfId="0" applyNumberFormat="1" applyFill="1" applyBorder="1" applyAlignment="1">
      <alignment horizontal="center"/>
    </xf>
    <xf numFmtId="21" fontId="0" fillId="16" borderId="12" xfId="0" applyNumberFormat="1" applyFill="1" applyBorder="1" applyAlignment="1">
      <alignment horizontal="center"/>
    </xf>
    <xf numFmtId="0" fontId="8" fillId="5" borderId="28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20" fillId="11" borderId="24" xfId="1" applyFont="1" applyFill="1" applyBorder="1" applyAlignment="1">
      <alignment horizontal="center" vertical="center" wrapText="1"/>
    </xf>
    <xf numFmtId="0" fontId="20" fillId="11" borderId="25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20" fillId="11" borderId="29" xfId="1" applyFont="1" applyFill="1" applyBorder="1" applyAlignment="1">
      <alignment horizontal="center" vertical="center" wrapText="1"/>
    </xf>
    <xf numFmtId="0" fontId="20" fillId="11" borderId="30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8" fillId="2" borderId="8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8" borderId="1" xfId="1" applyFont="1" applyFill="1" applyBorder="1" applyAlignment="1">
      <alignment horizontal="center"/>
    </xf>
    <xf numFmtId="0" fontId="15" fillId="9" borderId="1" xfId="1" applyFont="1" applyFill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 wrapText="1"/>
    </xf>
    <xf numFmtId="0" fontId="18" fillId="8" borderId="6" xfId="1" applyFont="1" applyFill="1" applyBorder="1" applyAlignment="1">
      <alignment horizontal="center" vertical="center" wrapText="1"/>
    </xf>
    <xf numFmtId="0" fontId="15" fillId="8" borderId="2" xfId="1" applyFont="1" applyFill="1" applyBorder="1" applyAlignment="1">
      <alignment horizontal="center" vertical="center"/>
    </xf>
    <xf numFmtId="0" fontId="15" fillId="8" borderId="6" xfId="1" applyFont="1" applyFill="1" applyBorder="1" applyAlignment="1">
      <alignment horizontal="center" vertical="center"/>
    </xf>
    <xf numFmtId="0" fontId="18" fillId="9" borderId="2" xfId="1" applyFont="1" applyFill="1" applyBorder="1" applyAlignment="1">
      <alignment horizontal="center" vertical="center" wrapText="1"/>
    </xf>
    <xf numFmtId="0" fontId="18" fillId="9" borderId="6" xfId="1" applyFont="1" applyFill="1" applyBorder="1" applyAlignment="1">
      <alignment horizontal="center" vertical="center" wrapText="1"/>
    </xf>
    <xf numFmtId="0" fontId="15" fillId="9" borderId="2" xfId="1" applyFont="1" applyFill="1" applyBorder="1" applyAlignment="1">
      <alignment horizontal="center" vertical="center"/>
    </xf>
    <xf numFmtId="0" fontId="15" fillId="9" borderId="6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BreakPreview" zoomScale="60" zoomScaleNormal="91" workbookViewId="0">
      <selection activeCell="X87" sqref="X87"/>
    </sheetView>
  </sheetViews>
  <sheetFormatPr defaultRowHeight="15" x14ac:dyDescent="0.25"/>
  <cols>
    <col min="1" max="1" width="3.28515625" bestFit="1" customWidth="1"/>
    <col min="2" max="2" width="23" customWidth="1"/>
    <col min="3" max="3" width="8.7109375" customWidth="1"/>
    <col min="4" max="4" width="8.28515625" customWidth="1"/>
    <col min="5" max="5" width="7.42578125" customWidth="1"/>
    <col min="6" max="6" width="8.85546875" customWidth="1"/>
    <col min="7" max="7" width="7.7109375" customWidth="1"/>
    <col min="8" max="8" width="20.140625" bestFit="1" customWidth="1"/>
    <col min="9" max="10" width="7.85546875" customWidth="1"/>
    <col min="11" max="11" width="7" customWidth="1"/>
    <col min="12" max="12" width="10.85546875" customWidth="1"/>
    <col min="13" max="13" width="7.7109375" customWidth="1"/>
    <col min="14" max="14" width="7.85546875" customWidth="1"/>
    <col min="15" max="15" width="10" customWidth="1"/>
    <col min="16" max="16" width="7.7109375" customWidth="1"/>
    <col min="17" max="17" width="19" bestFit="1" customWidth="1"/>
    <col min="20" max="20" width="9.85546875" customWidth="1"/>
  </cols>
  <sheetData>
    <row r="1" spans="1:17" ht="15.75" x14ac:dyDescent="0.25">
      <c r="A1" s="180" t="s">
        <v>52</v>
      </c>
      <c r="B1" s="18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2"/>
      <c r="P1" s="1"/>
      <c r="Q1" s="2" t="s">
        <v>53</v>
      </c>
    </row>
    <row r="2" spans="1:17" ht="18.75" x14ac:dyDescent="0.3">
      <c r="A2" s="181" t="s">
        <v>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8.75" x14ac:dyDescent="0.3">
      <c r="A3" s="181" t="s">
        <v>22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8.75" x14ac:dyDescent="0.3">
      <c r="A4" s="181" t="s">
        <v>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ht="20.25" x14ac:dyDescent="0.3">
      <c r="A5" s="178" t="s">
        <v>31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20.25" x14ac:dyDescent="0.3">
      <c r="A6" s="178" t="s">
        <v>32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15.75" x14ac:dyDescent="0.25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4"/>
      <c r="P7" s="3"/>
      <c r="Q7" s="3"/>
    </row>
    <row r="8" spans="1:17" ht="15.75" x14ac:dyDescent="0.25">
      <c r="A8" s="169" t="s">
        <v>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</row>
    <row r="9" spans="1:17" ht="23.25" x14ac:dyDescent="0.35">
      <c r="A9" s="7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/>
      <c r="P9" s="4"/>
      <c r="Q9" s="6"/>
    </row>
    <row r="10" spans="1:17" ht="15.75" x14ac:dyDescent="0.25">
      <c r="A10" s="179" t="s">
        <v>33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</row>
    <row r="11" spans="1:17" ht="16.5" thickBot="1" x14ac:dyDescent="0.3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</row>
    <row r="12" spans="1:17" ht="30.75" thickBot="1" x14ac:dyDescent="0.3">
      <c r="A12" s="147" t="s">
        <v>20</v>
      </c>
      <c r="B12" s="150" t="s">
        <v>2</v>
      </c>
      <c r="C12" s="150" t="s">
        <v>3</v>
      </c>
      <c r="D12" s="150" t="s">
        <v>4</v>
      </c>
      <c r="E12" s="150" t="s">
        <v>5</v>
      </c>
      <c r="F12" s="150" t="s">
        <v>194</v>
      </c>
      <c r="G12" s="150" t="s">
        <v>7</v>
      </c>
      <c r="H12" s="150" t="s">
        <v>8</v>
      </c>
      <c r="I12" s="150" t="s">
        <v>9</v>
      </c>
      <c r="J12" s="150" t="s">
        <v>10</v>
      </c>
      <c r="K12" s="150" t="s">
        <v>11</v>
      </c>
      <c r="L12" s="150" t="s">
        <v>1</v>
      </c>
      <c r="M12" s="150" t="s">
        <v>58</v>
      </c>
      <c r="N12" s="150" t="s">
        <v>17</v>
      </c>
      <c r="O12" s="150" t="s">
        <v>13</v>
      </c>
      <c r="P12" s="150" t="s">
        <v>4</v>
      </c>
      <c r="Q12" s="151" t="s">
        <v>14</v>
      </c>
    </row>
    <row r="13" spans="1:17" x14ac:dyDescent="0.25">
      <c r="A13" s="42">
        <v>1</v>
      </c>
      <c r="B13" s="31" t="s">
        <v>132</v>
      </c>
      <c r="C13" s="70">
        <v>2007</v>
      </c>
      <c r="D13" s="70" t="s">
        <v>42</v>
      </c>
      <c r="E13" s="40">
        <v>46.7</v>
      </c>
      <c r="F13" s="32">
        <v>53</v>
      </c>
      <c r="G13" s="33">
        <v>16</v>
      </c>
      <c r="H13" s="93" t="s">
        <v>101</v>
      </c>
      <c r="I13" s="70">
        <v>47</v>
      </c>
      <c r="J13" s="70">
        <v>100</v>
      </c>
      <c r="K13" s="70">
        <f>J13/2</f>
        <v>50</v>
      </c>
      <c r="L13" s="70">
        <f>I13+K13</f>
        <v>97</v>
      </c>
      <c r="M13" s="70">
        <f>L13</f>
        <v>97</v>
      </c>
      <c r="N13" s="70">
        <v>1</v>
      </c>
      <c r="O13" s="70">
        <v>20</v>
      </c>
      <c r="P13" s="70" t="s">
        <v>191</v>
      </c>
      <c r="Q13" s="34" t="s">
        <v>105</v>
      </c>
    </row>
    <row r="14" spans="1:17" x14ac:dyDescent="0.25">
      <c r="A14" s="65">
        <v>2</v>
      </c>
      <c r="B14" s="9" t="s">
        <v>133</v>
      </c>
      <c r="C14" s="69">
        <v>2008</v>
      </c>
      <c r="D14" s="69" t="s">
        <v>42</v>
      </c>
      <c r="E14" s="51">
        <v>49.9</v>
      </c>
      <c r="F14" s="52">
        <v>53</v>
      </c>
      <c r="G14" s="53">
        <v>16</v>
      </c>
      <c r="H14" s="69" t="s">
        <v>101</v>
      </c>
      <c r="I14" s="69">
        <v>22</v>
      </c>
      <c r="J14" s="69">
        <v>52</v>
      </c>
      <c r="K14" s="69">
        <f t="shared" ref="K14:K25" si="0">J14/2</f>
        <v>26</v>
      </c>
      <c r="L14" s="69">
        <f t="shared" ref="L14:L25" si="1">I14+K14</f>
        <v>48</v>
      </c>
      <c r="M14" s="69">
        <f t="shared" ref="M14:M15" si="2">L14</f>
        <v>48</v>
      </c>
      <c r="N14" s="69">
        <v>2</v>
      </c>
      <c r="O14" s="69">
        <v>18</v>
      </c>
      <c r="P14" s="69"/>
      <c r="Q14" s="54" t="s">
        <v>105</v>
      </c>
    </row>
    <row r="15" spans="1:17" ht="15.75" thickBot="1" x14ac:dyDescent="0.3">
      <c r="A15" s="63">
        <v>3</v>
      </c>
      <c r="B15" s="35" t="s">
        <v>120</v>
      </c>
      <c r="C15" s="36">
        <v>2004</v>
      </c>
      <c r="D15" s="36" t="s">
        <v>42</v>
      </c>
      <c r="E15" s="41">
        <v>50</v>
      </c>
      <c r="F15" s="37">
        <v>53</v>
      </c>
      <c r="G15" s="38">
        <v>16</v>
      </c>
      <c r="H15" s="36" t="s">
        <v>119</v>
      </c>
      <c r="I15" s="36">
        <v>20</v>
      </c>
      <c r="J15" s="36">
        <v>54</v>
      </c>
      <c r="K15" s="36">
        <f t="shared" si="0"/>
        <v>27</v>
      </c>
      <c r="L15" s="36">
        <f t="shared" si="1"/>
        <v>47</v>
      </c>
      <c r="M15" s="36">
        <f t="shared" si="2"/>
        <v>47</v>
      </c>
      <c r="N15" s="36">
        <v>3</v>
      </c>
      <c r="O15" s="36">
        <v>16</v>
      </c>
      <c r="P15" s="36"/>
      <c r="Q15" s="39" t="s">
        <v>125</v>
      </c>
    </row>
    <row r="16" spans="1:17" x14ac:dyDescent="0.25">
      <c r="A16" s="67">
        <v>4</v>
      </c>
      <c r="B16" s="44" t="s">
        <v>131</v>
      </c>
      <c r="C16" s="45">
        <v>2007</v>
      </c>
      <c r="D16" s="45" t="s">
        <v>42</v>
      </c>
      <c r="E16" s="46">
        <v>57</v>
      </c>
      <c r="F16" s="47">
        <v>58</v>
      </c>
      <c r="G16" s="48">
        <v>16</v>
      </c>
      <c r="H16" s="92" t="s">
        <v>101</v>
      </c>
      <c r="I16" s="45">
        <v>67</v>
      </c>
      <c r="J16" s="45">
        <v>203</v>
      </c>
      <c r="K16" s="45">
        <f t="shared" si="0"/>
        <v>101.5</v>
      </c>
      <c r="L16" s="45">
        <f t="shared" si="1"/>
        <v>168.5</v>
      </c>
      <c r="M16" s="45">
        <f>L16*1.7</f>
        <v>286.45</v>
      </c>
      <c r="N16" s="45">
        <v>1</v>
      </c>
      <c r="O16" s="45">
        <v>20</v>
      </c>
      <c r="P16" s="45" t="s">
        <v>192</v>
      </c>
      <c r="Q16" s="49" t="s">
        <v>105</v>
      </c>
    </row>
    <row r="17" spans="1:17" x14ac:dyDescent="0.25">
      <c r="A17" s="62">
        <v>5</v>
      </c>
      <c r="B17" s="9" t="s">
        <v>121</v>
      </c>
      <c r="C17" s="50">
        <v>2004</v>
      </c>
      <c r="D17" s="50" t="s">
        <v>42</v>
      </c>
      <c r="E17" s="51">
        <v>57.2</v>
      </c>
      <c r="F17" s="52">
        <v>58</v>
      </c>
      <c r="G17" s="53">
        <v>16</v>
      </c>
      <c r="H17" s="50" t="s">
        <v>146</v>
      </c>
      <c r="I17" s="50">
        <v>58</v>
      </c>
      <c r="J17" s="50">
        <v>150</v>
      </c>
      <c r="K17" s="50">
        <f t="shared" si="0"/>
        <v>75</v>
      </c>
      <c r="L17" s="50">
        <f t="shared" si="1"/>
        <v>133</v>
      </c>
      <c r="M17" s="50">
        <f>L17</f>
        <v>133</v>
      </c>
      <c r="N17" s="50">
        <v>2</v>
      </c>
      <c r="O17" s="50">
        <v>18</v>
      </c>
      <c r="P17" s="50" t="s">
        <v>192</v>
      </c>
      <c r="Q17" s="54" t="s">
        <v>125</v>
      </c>
    </row>
    <row r="18" spans="1:17" ht="15.75" thickBot="1" x14ac:dyDescent="0.3">
      <c r="A18" s="63">
        <v>6</v>
      </c>
      <c r="B18" s="55" t="s">
        <v>122</v>
      </c>
      <c r="C18" s="56">
        <v>2004</v>
      </c>
      <c r="D18" s="56" t="s">
        <v>42</v>
      </c>
      <c r="E18" s="57">
        <v>56.7</v>
      </c>
      <c r="F18" s="58">
        <v>58</v>
      </c>
      <c r="G18" s="59">
        <v>16</v>
      </c>
      <c r="H18" s="56" t="s">
        <v>119</v>
      </c>
      <c r="I18" s="56">
        <v>45</v>
      </c>
      <c r="J18" s="56">
        <v>98</v>
      </c>
      <c r="K18" s="56">
        <f t="shared" si="0"/>
        <v>49</v>
      </c>
      <c r="L18" s="56">
        <f t="shared" si="1"/>
        <v>94</v>
      </c>
      <c r="M18" s="50">
        <f>L18</f>
        <v>94</v>
      </c>
      <c r="N18" s="56">
        <v>3</v>
      </c>
      <c r="O18" s="56">
        <v>16</v>
      </c>
      <c r="P18" s="56" t="s">
        <v>190</v>
      </c>
      <c r="Q18" s="60" t="s">
        <v>125</v>
      </c>
    </row>
    <row r="19" spans="1:17" x14ac:dyDescent="0.25">
      <c r="A19" s="66">
        <v>7</v>
      </c>
      <c r="B19" s="31" t="s">
        <v>26</v>
      </c>
      <c r="C19" s="61">
        <v>2004</v>
      </c>
      <c r="D19" s="61" t="s">
        <v>30</v>
      </c>
      <c r="E19" s="40">
        <v>63</v>
      </c>
      <c r="F19" s="32">
        <v>63</v>
      </c>
      <c r="G19" s="33">
        <v>28</v>
      </c>
      <c r="H19" s="101" t="s">
        <v>146</v>
      </c>
      <c r="I19" s="61">
        <v>30</v>
      </c>
      <c r="J19" s="61">
        <v>80</v>
      </c>
      <c r="K19" s="61">
        <f t="shared" si="0"/>
        <v>40</v>
      </c>
      <c r="L19" s="61">
        <f t="shared" si="1"/>
        <v>70</v>
      </c>
      <c r="M19" s="61">
        <f>L19*4</f>
        <v>280</v>
      </c>
      <c r="N19" s="61">
        <v>1</v>
      </c>
      <c r="O19" s="61">
        <v>20</v>
      </c>
      <c r="P19" s="61"/>
      <c r="Q19" s="34" t="s">
        <v>28</v>
      </c>
    </row>
    <row r="20" spans="1:17" x14ac:dyDescent="0.25">
      <c r="A20" s="62">
        <v>8</v>
      </c>
      <c r="B20" s="9" t="s">
        <v>114</v>
      </c>
      <c r="C20" s="50">
        <v>1993</v>
      </c>
      <c r="D20" s="50" t="s">
        <v>30</v>
      </c>
      <c r="E20" s="51">
        <v>60</v>
      </c>
      <c r="F20" s="52">
        <v>63</v>
      </c>
      <c r="G20" s="53">
        <v>24</v>
      </c>
      <c r="H20" s="50" t="s">
        <v>66</v>
      </c>
      <c r="I20" s="50">
        <v>56</v>
      </c>
      <c r="J20" s="50">
        <v>130</v>
      </c>
      <c r="K20" s="50">
        <f t="shared" si="0"/>
        <v>65</v>
      </c>
      <c r="L20" s="50">
        <f t="shared" si="1"/>
        <v>121</v>
      </c>
      <c r="M20" s="50">
        <f>L20*2.3</f>
        <v>278.29999999999995</v>
      </c>
      <c r="N20" s="50">
        <v>2</v>
      </c>
      <c r="O20" s="50">
        <v>18</v>
      </c>
      <c r="P20" s="50">
        <v>1</v>
      </c>
      <c r="Q20" s="54" t="s">
        <v>68</v>
      </c>
    </row>
    <row r="21" spans="1:17" ht="15.75" thickBot="1" x14ac:dyDescent="0.3">
      <c r="A21" s="64">
        <v>9</v>
      </c>
      <c r="B21" s="55" t="s">
        <v>144</v>
      </c>
      <c r="C21" s="56">
        <v>2003</v>
      </c>
      <c r="D21" s="56" t="s">
        <v>49</v>
      </c>
      <c r="E21" s="57">
        <v>61</v>
      </c>
      <c r="F21" s="58">
        <v>63</v>
      </c>
      <c r="G21" s="59">
        <v>24</v>
      </c>
      <c r="H21" s="56" t="s">
        <v>146</v>
      </c>
      <c r="I21" s="56">
        <v>50</v>
      </c>
      <c r="J21" s="56">
        <v>98</v>
      </c>
      <c r="K21" s="56">
        <f t="shared" si="0"/>
        <v>49</v>
      </c>
      <c r="L21" s="56">
        <f t="shared" si="1"/>
        <v>99</v>
      </c>
      <c r="M21" s="99">
        <f>L21*2.3</f>
        <v>227.7</v>
      </c>
      <c r="N21" s="56">
        <v>3</v>
      </c>
      <c r="O21" s="56">
        <v>16</v>
      </c>
      <c r="P21" s="56">
        <v>2</v>
      </c>
      <c r="Q21" s="60" t="s">
        <v>78</v>
      </c>
    </row>
    <row r="22" spans="1:17" x14ac:dyDescent="0.25">
      <c r="A22" s="66">
        <v>10</v>
      </c>
      <c r="B22" s="31" t="s">
        <v>29</v>
      </c>
      <c r="C22" s="61">
        <v>2004</v>
      </c>
      <c r="D22" s="61" t="s">
        <v>30</v>
      </c>
      <c r="E22" s="40">
        <v>66.7</v>
      </c>
      <c r="F22" s="32">
        <v>68</v>
      </c>
      <c r="G22" s="33">
        <v>28</v>
      </c>
      <c r="H22" s="101" t="s">
        <v>163</v>
      </c>
      <c r="I22" s="61">
        <v>50</v>
      </c>
      <c r="J22" s="61">
        <v>60</v>
      </c>
      <c r="K22" s="61">
        <f t="shared" si="0"/>
        <v>30</v>
      </c>
      <c r="L22" s="61">
        <f t="shared" si="1"/>
        <v>80</v>
      </c>
      <c r="M22" s="61">
        <f>L22*4</f>
        <v>320</v>
      </c>
      <c r="N22" s="61">
        <v>1</v>
      </c>
      <c r="O22" s="61">
        <v>20</v>
      </c>
      <c r="P22" s="61"/>
      <c r="Q22" s="34" t="s">
        <v>90</v>
      </c>
    </row>
    <row r="23" spans="1:17" x14ac:dyDescent="0.25">
      <c r="A23" s="62">
        <v>11</v>
      </c>
      <c r="B23" s="9" t="s">
        <v>123</v>
      </c>
      <c r="C23" s="50">
        <v>2004</v>
      </c>
      <c r="D23" s="50" t="s">
        <v>42</v>
      </c>
      <c r="E23" s="51">
        <v>67</v>
      </c>
      <c r="F23" s="52">
        <v>68</v>
      </c>
      <c r="G23" s="53">
        <v>24</v>
      </c>
      <c r="H23" s="102" t="s">
        <v>27</v>
      </c>
      <c r="I23" s="50">
        <v>75</v>
      </c>
      <c r="J23" s="50">
        <v>127</v>
      </c>
      <c r="K23" s="50">
        <f t="shared" si="0"/>
        <v>63.5</v>
      </c>
      <c r="L23" s="50">
        <f t="shared" si="1"/>
        <v>138.5</v>
      </c>
      <c r="M23" s="50">
        <f>L23*2.3</f>
        <v>318.54999999999995</v>
      </c>
      <c r="N23" s="50">
        <v>2</v>
      </c>
      <c r="O23" s="50">
        <v>18</v>
      </c>
      <c r="P23" s="50">
        <v>1</v>
      </c>
      <c r="Q23" s="54" t="s">
        <v>125</v>
      </c>
    </row>
    <row r="24" spans="1:17" x14ac:dyDescent="0.25">
      <c r="A24" s="64">
        <v>12</v>
      </c>
      <c r="B24" s="55" t="s">
        <v>151</v>
      </c>
      <c r="C24" s="56">
        <v>2001</v>
      </c>
      <c r="D24" s="56" t="s">
        <v>49</v>
      </c>
      <c r="E24" s="57">
        <v>67.8</v>
      </c>
      <c r="F24" s="58">
        <v>68</v>
      </c>
      <c r="G24" s="59">
        <v>24</v>
      </c>
      <c r="H24" s="56" t="s">
        <v>146</v>
      </c>
      <c r="I24" s="56">
        <v>70</v>
      </c>
      <c r="J24" s="56">
        <v>120</v>
      </c>
      <c r="K24" s="56">
        <f t="shared" si="0"/>
        <v>60</v>
      </c>
      <c r="L24" s="56">
        <f t="shared" si="1"/>
        <v>130</v>
      </c>
      <c r="M24" s="99">
        <f>L24*2.3</f>
        <v>299</v>
      </c>
      <c r="N24" s="56">
        <v>3</v>
      </c>
      <c r="O24" s="56">
        <v>16</v>
      </c>
      <c r="P24" s="56">
        <v>1</v>
      </c>
      <c r="Q24" s="54" t="s">
        <v>78</v>
      </c>
    </row>
    <row r="25" spans="1:17" ht="15.75" thickBot="1" x14ac:dyDescent="0.3">
      <c r="A25" s="64">
        <v>13</v>
      </c>
      <c r="B25" s="55" t="s">
        <v>124</v>
      </c>
      <c r="C25" s="56">
        <v>2004</v>
      </c>
      <c r="D25" s="56" t="s">
        <v>42</v>
      </c>
      <c r="E25" s="57">
        <v>66.8</v>
      </c>
      <c r="F25" s="58">
        <v>68</v>
      </c>
      <c r="G25" s="59">
        <v>20</v>
      </c>
      <c r="H25" s="56" t="s">
        <v>146</v>
      </c>
      <c r="I25" s="56">
        <v>50</v>
      </c>
      <c r="J25" s="56">
        <v>80</v>
      </c>
      <c r="K25" s="56">
        <f t="shared" si="0"/>
        <v>40</v>
      </c>
      <c r="L25" s="56">
        <f t="shared" si="1"/>
        <v>90</v>
      </c>
      <c r="M25" s="56">
        <f>L25*1.7</f>
        <v>153</v>
      </c>
      <c r="N25" s="56">
        <v>4</v>
      </c>
      <c r="O25" s="56">
        <v>15</v>
      </c>
      <c r="P25" s="56"/>
      <c r="Q25" s="60" t="s">
        <v>125</v>
      </c>
    </row>
    <row r="26" spans="1:17" x14ac:dyDescent="0.25">
      <c r="A26" s="66">
        <v>14</v>
      </c>
      <c r="B26" s="31" t="s">
        <v>57</v>
      </c>
      <c r="C26" s="70">
        <v>2003</v>
      </c>
      <c r="D26" s="70" t="s">
        <v>49</v>
      </c>
      <c r="E26" s="40">
        <v>72</v>
      </c>
      <c r="F26" s="32">
        <v>73</v>
      </c>
      <c r="G26" s="33">
        <v>28</v>
      </c>
      <c r="H26" s="101" t="s">
        <v>112</v>
      </c>
      <c r="I26" s="70">
        <v>66</v>
      </c>
      <c r="J26" s="70">
        <v>60</v>
      </c>
      <c r="K26" s="70">
        <f>J26/2</f>
        <v>30</v>
      </c>
      <c r="L26" s="70">
        <f>K26+I26</f>
        <v>96</v>
      </c>
      <c r="M26" s="70">
        <f>L26*4</f>
        <v>384</v>
      </c>
      <c r="N26" s="70">
        <v>1</v>
      </c>
      <c r="O26" s="70">
        <v>20</v>
      </c>
      <c r="P26" s="70"/>
      <c r="Q26" s="34" t="s">
        <v>78</v>
      </c>
    </row>
    <row r="27" spans="1:17" x14ac:dyDescent="0.25">
      <c r="A27" s="62">
        <v>15</v>
      </c>
      <c r="B27" s="9" t="s">
        <v>77</v>
      </c>
      <c r="C27" s="69">
        <v>2003</v>
      </c>
      <c r="D27" s="69" t="s">
        <v>30</v>
      </c>
      <c r="E27" s="51">
        <v>69</v>
      </c>
      <c r="F27" s="52">
        <v>73</v>
      </c>
      <c r="G27" s="53">
        <v>20</v>
      </c>
      <c r="H27" s="19" t="s">
        <v>164</v>
      </c>
      <c r="I27" s="69">
        <v>111</v>
      </c>
      <c r="J27" s="69">
        <v>120</v>
      </c>
      <c r="K27" s="69">
        <f>J27/2</f>
        <v>60</v>
      </c>
      <c r="L27" s="69">
        <f>K27+I27</f>
        <v>171</v>
      </c>
      <c r="M27" s="69">
        <f>L27*1.7</f>
        <v>290.7</v>
      </c>
      <c r="N27" s="69">
        <v>2</v>
      </c>
      <c r="O27" s="69">
        <v>18</v>
      </c>
      <c r="P27" s="69"/>
      <c r="Q27" s="54" t="s">
        <v>78</v>
      </c>
    </row>
    <row r="28" spans="1:17" x14ac:dyDescent="0.25">
      <c r="A28" s="65">
        <v>16</v>
      </c>
      <c r="B28" s="9" t="s">
        <v>102</v>
      </c>
      <c r="C28" s="69">
        <v>2006</v>
      </c>
      <c r="D28" s="69" t="s">
        <v>80</v>
      </c>
      <c r="E28" s="51">
        <v>71</v>
      </c>
      <c r="F28" s="52">
        <v>73</v>
      </c>
      <c r="G28" s="53">
        <v>24</v>
      </c>
      <c r="H28" s="69" t="s">
        <v>101</v>
      </c>
      <c r="I28" s="69">
        <v>64</v>
      </c>
      <c r="J28" s="69">
        <v>100</v>
      </c>
      <c r="K28" s="69">
        <f>J28/2</f>
        <v>50</v>
      </c>
      <c r="L28" s="69">
        <f>K28+I28</f>
        <v>114</v>
      </c>
      <c r="M28" s="69">
        <f>L28*2.3</f>
        <v>262.2</v>
      </c>
      <c r="N28" s="69">
        <v>3</v>
      </c>
      <c r="O28" s="69">
        <v>16</v>
      </c>
      <c r="P28" s="69">
        <v>2</v>
      </c>
      <c r="Q28" s="54" t="s">
        <v>105</v>
      </c>
    </row>
    <row r="29" spans="1:17" x14ac:dyDescent="0.25">
      <c r="A29" s="64">
        <v>17</v>
      </c>
      <c r="B29" s="55" t="s">
        <v>69</v>
      </c>
      <c r="C29" s="56">
        <v>2006</v>
      </c>
      <c r="D29" s="56" t="s">
        <v>42</v>
      </c>
      <c r="E29" s="57">
        <v>70</v>
      </c>
      <c r="F29" s="58">
        <v>73</v>
      </c>
      <c r="G29" s="59">
        <v>16</v>
      </c>
      <c r="H29" s="56" t="s">
        <v>27</v>
      </c>
      <c r="I29" s="56">
        <v>50</v>
      </c>
      <c r="J29" s="56">
        <v>90</v>
      </c>
      <c r="K29" s="56">
        <f>J29/2</f>
        <v>45</v>
      </c>
      <c r="L29" s="56">
        <f>K29+I29</f>
        <v>95</v>
      </c>
      <c r="M29" s="56">
        <f>L29*1.7</f>
        <v>161.5</v>
      </c>
      <c r="N29" s="56">
        <v>4</v>
      </c>
      <c r="O29" s="56">
        <v>15</v>
      </c>
      <c r="P29" s="56" t="s">
        <v>191</v>
      </c>
      <c r="Q29" s="60" t="s">
        <v>70</v>
      </c>
    </row>
    <row r="30" spans="1:17" ht="15.75" thickBot="1" x14ac:dyDescent="0.3">
      <c r="A30" s="64">
        <v>18</v>
      </c>
      <c r="B30" s="55" t="s">
        <v>150</v>
      </c>
      <c r="C30" s="56">
        <v>2003</v>
      </c>
      <c r="D30" s="56" t="s">
        <v>49</v>
      </c>
      <c r="E30" s="57">
        <v>72.2</v>
      </c>
      <c r="F30" s="58">
        <v>73</v>
      </c>
      <c r="G30" s="59">
        <v>32</v>
      </c>
      <c r="H30" s="56" t="s">
        <v>146</v>
      </c>
      <c r="I30" s="56">
        <v>50</v>
      </c>
      <c r="J30" s="56">
        <v>124</v>
      </c>
      <c r="K30" s="56">
        <f>J30/2</f>
        <v>62</v>
      </c>
      <c r="L30" s="56">
        <f>K30+I30</f>
        <v>112</v>
      </c>
      <c r="M30" s="56">
        <f>L30*5</f>
        <v>560</v>
      </c>
      <c r="N30" s="56" t="s">
        <v>148</v>
      </c>
      <c r="O30" s="56" t="s">
        <v>147</v>
      </c>
      <c r="P30" s="56" t="s">
        <v>49</v>
      </c>
      <c r="Q30" s="60" t="s">
        <v>78</v>
      </c>
    </row>
    <row r="31" spans="1:17" x14ac:dyDescent="0.25">
      <c r="A31" s="66">
        <v>19</v>
      </c>
      <c r="B31" s="31" t="s">
        <v>84</v>
      </c>
      <c r="C31" s="70">
        <v>1993</v>
      </c>
      <c r="D31" s="70" t="s">
        <v>85</v>
      </c>
      <c r="E31" s="40">
        <v>78</v>
      </c>
      <c r="F31" s="32">
        <v>78</v>
      </c>
      <c r="G31" s="33">
        <v>28</v>
      </c>
      <c r="H31" s="70" t="s">
        <v>108</v>
      </c>
      <c r="I31" s="70">
        <v>77</v>
      </c>
      <c r="J31" s="70">
        <v>113</v>
      </c>
      <c r="K31" s="70">
        <f t="shared" ref="K31:K34" si="3">J31/2</f>
        <v>56.5</v>
      </c>
      <c r="L31" s="70">
        <f t="shared" ref="L31:L34" si="4">K31+I31</f>
        <v>133.5</v>
      </c>
      <c r="M31" s="70">
        <f>L31*4</f>
        <v>534</v>
      </c>
      <c r="N31" s="70">
        <v>1</v>
      </c>
      <c r="O31" s="70">
        <v>20</v>
      </c>
      <c r="P31" s="70"/>
      <c r="Q31" s="34" t="s">
        <v>86</v>
      </c>
    </row>
    <row r="32" spans="1:17" x14ac:dyDescent="0.25">
      <c r="A32" s="62">
        <v>20</v>
      </c>
      <c r="B32" s="9" t="s">
        <v>153</v>
      </c>
      <c r="C32" s="69">
        <v>2000</v>
      </c>
      <c r="D32" s="69" t="s">
        <v>49</v>
      </c>
      <c r="E32" s="51">
        <v>74.099999999999994</v>
      </c>
      <c r="F32" s="52">
        <v>78</v>
      </c>
      <c r="G32" s="53">
        <v>28</v>
      </c>
      <c r="H32" s="69" t="s">
        <v>146</v>
      </c>
      <c r="I32" s="69">
        <v>70</v>
      </c>
      <c r="J32" s="69">
        <v>100</v>
      </c>
      <c r="K32" s="69">
        <f t="shared" si="3"/>
        <v>50</v>
      </c>
      <c r="L32" s="69">
        <f t="shared" si="4"/>
        <v>120</v>
      </c>
      <c r="M32" s="69">
        <f>L32*4</f>
        <v>480</v>
      </c>
      <c r="N32" s="69">
        <v>2</v>
      </c>
      <c r="O32" s="69">
        <v>18</v>
      </c>
      <c r="P32" s="69"/>
      <c r="Q32" s="54" t="s">
        <v>78</v>
      </c>
    </row>
    <row r="33" spans="1:17" x14ac:dyDescent="0.25">
      <c r="A33" s="64">
        <v>21</v>
      </c>
      <c r="B33" s="55" t="s">
        <v>157</v>
      </c>
      <c r="C33" s="56">
        <v>2001</v>
      </c>
      <c r="D33" s="56" t="s">
        <v>49</v>
      </c>
      <c r="E33" s="57">
        <v>76</v>
      </c>
      <c r="F33" s="58">
        <v>78</v>
      </c>
      <c r="G33" s="59">
        <v>28</v>
      </c>
      <c r="H33" s="56" t="s">
        <v>146</v>
      </c>
      <c r="I33" s="56">
        <v>68</v>
      </c>
      <c r="J33" s="56">
        <v>102</v>
      </c>
      <c r="K33" s="56">
        <f t="shared" si="3"/>
        <v>51</v>
      </c>
      <c r="L33" s="56">
        <f t="shared" si="4"/>
        <v>119</v>
      </c>
      <c r="M33" s="99">
        <f>L33*4</f>
        <v>476</v>
      </c>
      <c r="N33" s="56">
        <v>3</v>
      </c>
      <c r="O33" s="56">
        <v>16</v>
      </c>
      <c r="P33" s="56"/>
      <c r="Q33" s="54" t="s">
        <v>78</v>
      </c>
    </row>
    <row r="34" spans="1:17" ht="15.75" thickBot="1" x14ac:dyDescent="0.3">
      <c r="A34" s="64">
        <v>22</v>
      </c>
      <c r="B34" s="55" t="s">
        <v>127</v>
      </c>
      <c r="C34" s="56">
        <v>1998</v>
      </c>
      <c r="D34" s="56" t="s">
        <v>30</v>
      </c>
      <c r="E34" s="57">
        <v>76</v>
      </c>
      <c r="F34" s="58">
        <v>78</v>
      </c>
      <c r="G34" s="59">
        <v>28</v>
      </c>
      <c r="H34" s="56" t="s">
        <v>119</v>
      </c>
      <c r="I34" s="56">
        <v>67</v>
      </c>
      <c r="J34" s="56">
        <v>100</v>
      </c>
      <c r="K34" s="56">
        <f t="shared" si="3"/>
        <v>50</v>
      </c>
      <c r="L34" s="56">
        <f t="shared" si="4"/>
        <v>117</v>
      </c>
      <c r="M34" s="56">
        <f>L34*4</f>
        <v>468</v>
      </c>
      <c r="N34" s="56">
        <v>4</v>
      </c>
      <c r="O34" s="56">
        <v>15</v>
      </c>
      <c r="P34" s="56"/>
      <c r="Q34" s="60" t="s">
        <v>125</v>
      </c>
    </row>
    <row r="35" spans="1:17" x14ac:dyDescent="0.25">
      <c r="A35" s="42">
        <v>23</v>
      </c>
      <c r="B35" s="31" t="s">
        <v>38</v>
      </c>
      <c r="C35" s="70">
        <v>1974</v>
      </c>
      <c r="D35" s="70" t="s">
        <v>30</v>
      </c>
      <c r="E35" s="40">
        <v>85</v>
      </c>
      <c r="F35" s="32">
        <v>85</v>
      </c>
      <c r="G35" s="33">
        <v>24</v>
      </c>
      <c r="H35" s="70" t="s">
        <v>39</v>
      </c>
      <c r="I35" s="70">
        <v>142</v>
      </c>
      <c r="J35" s="70">
        <v>219</v>
      </c>
      <c r="K35" s="70">
        <f t="shared" ref="K35:K51" si="5">J35/2</f>
        <v>109.5</v>
      </c>
      <c r="L35" s="70">
        <f t="shared" ref="L35:L51" si="6">K35+I35</f>
        <v>251.5</v>
      </c>
      <c r="M35" s="70">
        <f>L35*2.3</f>
        <v>578.44999999999993</v>
      </c>
      <c r="N35" s="70">
        <v>1</v>
      </c>
      <c r="O35" s="70">
        <v>20</v>
      </c>
      <c r="P35" s="70">
        <v>1</v>
      </c>
      <c r="Q35" s="34" t="s">
        <v>28</v>
      </c>
    </row>
    <row r="36" spans="1:17" x14ac:dyDescent="0.25">
      <c r="A36" s="62">
        <v>24</v>
      </c>
      <c r="B36" s="9" t="s">
        <v>74</v>
      </c>
      <c r="C36" s="69">
        <v>1988</v>
      </c>
      <c r="D36" s="69" t="s">
        <v>42</v>
      </c>
      <c r="E36" s="51">
        <v>85</v>
      </c>
      <c r="F36" s="52">
        <v>85</v>
      </c>
      <c r="G36" s="53">
        <v>24</v>
      </c>
      <c r="H36" s="69" t="s">
        <v>75</v>
      </c>
      <c r="I36" s="69">
        <v>85</v>
      </c>
      <c r="J36" s="69">
        <v>130</v>
      </c>
      <c r="K36" s="69">
        <f t="shared" si="5"/>
        <v>65</v>
      </c>
      <c r="L36" s="69">
        <f t="shared" si="6"/>
        <v>150</v>
      </c>
      <c r="M36" s="69">
        <f>L36*2.3</f>
        <v>345</v>
      </c>
      <c r="N36" s="69">
        <v>2</v>
      </c>
      <c r="O36" s="69">
        <v>18</v>
      </c>
      <c r="P36" s="69">
        <v>1</v>
      </c>
      <c r="Q36" s="54" t="s">
        <v>154</v>
      </c>
    </row>
    <row r="37" spans="1:17" x14ac:dyDescent="0.25">
      <c r="A37" s="64">
        <v>25</v>
      </c>
      <c r="B37" s="55" t="s">
        <v>72</v>
      </c>
      <c r="C37" s="56">
        <v>2006</v>
      </c>
      <c r="D37" s="56" t="s">
        <v>30</v>
      </c>
      <c r="E37" s="57">
        <v>79.400000000000006</v>
      </c>
      <c r="F37" s="58">
        <v>85</v>
      </c>
      <c r="G37" s="59">
        <v>24</v>
      </c>
      <c r="H37" s="56" t="s">
        <v>27</v>
      </c>
      <c r="I37" s="56">
        <v>70</v>
      </c>
      <c r="J37" s="56">
        <v>121</v>
      </c>
      <c r="K37" s="56">
        <f t="shared" si="5"/>
        <v>60.5</v>
      </c>
      <c r="L37" s="56">
        <f t="shared" si="6"/>
        <v>130.5</v>
      </c>
      <c r="M37" s="56">
        <f>L37*2.3</f>
        <v>300.14999999999998</v>
      </c>
      <c r="N37" s="56">
        <v>3</v>
      </c>
      <c r="O37" s="56">
        <v>16</v>
      </c>
      <c r="P37" s="56">
        <v>2</v>
      </c>
      <c r="Q37" s="60" t="s">
        <v>73</v>
      </c>
    </row>
    <row r="38" spans="1:17" x14ac:dyDescent="0.25">
      <c r="A38" s="64">
        <v>26</v>
      </c>
      <c r="B38" s="55" t="s">
        <v>152</v>
      </c>
      <c r="C38" s="56">
        <v>1999</v>
      </c>
      <c r="D38" s="56" t="s">
        <v>49</v>
      </c>
      <c r="E38" s="57">
        <v>84.1</v>
      </c>
      <c r="F38" s="58">
        <v>85</v>
      </c>
      <c r="G38" s="59">
        <v>32</v>
      </c>
      <c r="H38" s="56" t="s">
        <v>146</v>
      </c>
      <c r="I38" s="56">
        <v>70</v>
      </c>
      <c r="J38" s="56">
        <v>159</v>
      </c>
      <c r="K38" s="56">
        <f t="shared" si="5"/>
        <v>79.5</v>
      </c>
      <c r="L38" s="56">
        <f t="shared" si="6"/>
        <v>149.5</v>
      </c>
      <c r="M38" s="56">
        <f>L38*2.3</f>
        <v>343.84999999999997</v>
      </c>
      <c r="N38" s="56" t="s">
        <v>148</v>
      </c>
      <c r="O38" s="56" t="s">
        <v>147</v>
      </c>
      <c r="P38" s="56" t="s">
        <v>49</v>
      </c>
      <c r="Q38" s="54" t="s">
        <v>78</v>
      </c>
    </row>
    <row r="39" spans="1:17" ht="15.75" thickBot="1" x14ac:dyDescent="0.3">
      <c r="A39" s="64">
        <v>27</v>
      </c>
      <c r="B39" s="55" t="s">
        <v>149</v>
      </c>
      <c r="C39" s="56">
        <v>1987</v>
      </c>
      <c r="D39" s="56" t="s">
        <v>65</v>
      </c>
      <c r="E39" s="57">
        <v>84.2</v>
      </c>
      <c r="F39" s="58">
        <v>85</v>
      </c>
      <c r="G39" s="59">
        <v>32</v>
      </c>
      <c r="H39" s="56" t="s">
        <v>146</v>
      </c>
      <c r="I39" s="56">
        <v>75</v>
      </c>
      <c r="J39" s="56">
        <v>165</v>
      </c>
      <c r="K39" s="56">
        <f t="shared" ref="K39" si="7">J39/2</f>
        <v>82.5</v>
      </c>
      <c r="L39" s="56">
        <f t="shared" ref="L39" si="8">K39+I39</f>
        <v>157.5</v>
      </c>
      <c r="M39" s="56">
        <f>L39*5</f>
        <v>787.5</v>
      </c>
      <c r="N39" s="56" t="s">
        <v>148</v>
      </c>
      <c r="O39" s="56" t="s">
        <v>147</v>
      </c>
      <c r="P39" s="56" t="s">
        <v>49</v>
      </c>
      <c r="Q39" s="60" t="s">
        <v>78</v>
      </c>
    </row>
    <row r="40" spans="1:17" x14ac:dyDescent="0.25">
      <c r="A40" s="66">
        <v>28</v>
      </c>
      <c r="B40" s="31" t="s">
        <v>107</v>
      </c>
      <c r="C40" s="70">
        <v>1982</v>
      </c>
      <c r="D40" s="70" t="s">
        <v>49</v>
      </c>
      <c r="E40" s="40">
        <v>95</v>
      </c>
      <c r="F40" s="32">
        <v>95</v>
      </c>
      <c r="G40" s="33">
        <v>28</v>
      </c>
      <c r="H40" s="70" t="s">
        <v>108</v>
      </c>
      <c r="I40" s="70">
        <v>150</v>
      </c>
      <c r="J40" s="70">
        <v>181</v>
      </c>
      <c r="K40" s="70">
        <f t="shared" si="5"/>
        <v>90.5</v>
      </c>
      <c r="L40" s="70">
        <f t="shared" si="6"/>
        <v>240.5</v>
      </c>
      <c r="M40" s="70">
        <f>L40*4</f>
        <v>962</v>
      </c>
      <c r="N40" s="70">
        <v>1</v>
      </c>
      <c r="O40" s="70">
        <v>20</v>
      </c>
      <c r="P40" s="70"/>
      <c r="Q40" s="34" t="s">
        <v>90</v>
      </c>
    </row>
    <row r="41" spans="1:17" x14ac:dyDescent="0.25">
      <c r="A41" s="62">
        <v>29</v>
      </c>
      <c r="B41" s="9" t="s">
        <v>64</v>
      </c>
      <c r="C41" s="69">
        <v>1989</v>
      </c>
      <c r="D41" s="69" t="s">
        <v>65</v>
      </c>
      <c r="E41" s="51">
        <v>86</v>
      </c>
      <c r="F41" s="52">
        <v>95</v>
      </c>
      <c r="G41" s="53">
        <v>28</v>
      </c>
      <c r="H41" s="69" t="s">
        <v>66</v>
      </c>
      <c r="I41" s="69">
        <v>126</v>
      </c>
      <c r="J41" s="69">
        <v>202</v>
      </c>
      <c r="K41" s="69">
        <f t="shared" si="5"/>
        <v>101</v>
      </c>
      <c r="L41" s="69">
        <f t="shared" si="6"/>
        <v>227</v>
      </c>
      <c r="M41" s="69">
        <f>L41*4</f>
        <v>908</v>
      </c>
      <c r="N41" s="69">
        <v>2</v>
      </c>
      <c r="O41" s="69">
        <v>18</v>
      </c>
      <c r="P41" s="69"/>
      <c r="Q41" s="54" t="s">
        <v>67</v>
      </c>
    </row>
    <row r="42" spans="1:17" x14ac:dyDescent="0.25">
      <c r="A42" s="62">
        <v>30</v>
      </c>
      <c r="B42" s="9" t="s">
        <v>110</v>
      </c>
      <c r="C42" s="69">
        <v>1992</v>
      </c>
      <c r="D42" s="69" t="s">
        <v>85</v>
      </c>
      <c r="E42" s="51">
        <v>94.7</v>
      </c>
      <c r="F42" s="52">
        <v>95</v>
      </c>
      <c r="G42" s="53">
        <v>28</v>
      </c>
      <c r="H42" s="69" t="s">
        <v>91</v>
      </c>
      <c r="I42" s="69">
        <v>111</v>
      </c>
      <c r="J42" s="69">
        <v>130</v>
      </c>
      <c r="K42" s="69">
        <f t="shared" si="5"/>
        <v>65</v>
      </c>
      <c r="L42" s="69">
        <f t="shared" si="6"/>
        <v>176</v>
      </c>
      <c r="M42" s="69">
        <f>L42*4</f>
        <v>704</v>
      </c>
      <c r="N42" s="69">
        <v>3</v>
      </c>
      <c r="O42" s="69">
        <v>16</v>
      </c>
      <c r="P42" s="69"/>
      <c r="Q42" s="54" t="s">
        <v>125</v>
      </c>
    </row>
    <row r="43" spans="1:17" x14ac:dyDescent="0.25">
      <c r="A43" s="62">
        <v>31</v>
      </c>
      <c r="B43" s="9" t="s">
        <v>71</v>
      </c>
      <c r="C43" s="69">
        <v>1997</v>
      </c>
      <c r="D43" s="69" t="s">
        <v>49</v>
      </c>
      <c r="E43" s="51">
        <v>87.4</v>
      </c>
      <c r="F43" s="52">
        <v>95</v>
      </c>
      <c r="G43" s="53">
        <v>28</v>
      </c>
      <c r="H43" s="69" t="s">
        <v>66</v>
      </c>
      <c r="I43" s="69">
        <v>70</v>
      </c>
      <c r="J43" s="69">
        <v>144</v>
      </c>
      <c r="K43" s="69">
        <f t="shared" si="5"/>
        <v>72</v>
      </c>
      <c r="L43" s="69">
        <f t="shared" si="6"/>
        <v>142</v>
      </c>
      <c r="M43" s="69">
        <f>L43*4</f>
        <v>568</v>
      </c>
      <c r="N43" s="69">
        <v>4</v>
      </c>
      <c r="O43" s="69">
        <v>15</v>
      </c>
      <c r="P43" s="69"/>
      <c r="Q43" s="54" t="s">
        <v>28</v>
      </c>
    </row>
    <row r="44" spans="1:17" x14ac:dyDescent="0.25">
      <c r="A44" s="62">
        <v>32</v>
      </c>
      <c r="B44" s="9" t="s">
        <v>109</v>
      </c>
      <c r="C44" s="69">
        <v>1976</v>
      </c>
      <c r="D44" s="69" t="s">
        <v>42</v>
      </c>
      <c r="E44" s="51">
        <v>95</v>
      </c>
      <c r="F44" s="52">
        <v>95</v>
      </c>
      <c r="G44" s="53">
        <v>24</v>
      </c>
      <c r="H44" s="102" t="s">
        <v>146</v>
      </c>
      <c r="I44" s="69">
        <v>86</v>
      </c>
      <c r="J44" s="69">
        <v>160</v>
      </c>
      <c r="K44" s="69">
        <f t="shared" si="5"/>
        <v>80</v>
      </c>
      <c r="L44" s="69">
        <f t="shared" si="6"/>
        <v>166</v>
      </c>
      <c r="M44" s="69">
        <f>L44*3</f>
        <v>498</v>
      </c>
      <c r="N44" s="69">
        <v>5</v>
      </c>
      <c r="O44" s="69">
        <v>14</v>
      </c>
      <c r="P44" s="69">
        <v>1</v>
      </c>
      <c r="Q44" s="54" t="s">
        <v>155</v>
      </c>
    </row>
    <row r="45" spans="1:17" ht="15.75" thickBot="1" x14ac:dyDescent="0.3">
      <c r="A45" s="71">
        <v>33</v>
      </c>
      <c r="B45" s="55" t="s">
        <v>35</v>
      </c>
      <c r="C45" s="56">
        <v>1980</v>
      </c>
      <c r="D45" s="56" t="s">
        <v>30</v>
      </c>
      <c r="E45" s="57">
        <v>92</v>
      </c>
      <c r="F45" s="58">
        <v>95</v>
      </c>
      <c r="G45" s="59">
        <v>28</v>
      </c>
      <c r="H45" s="56" t="s">
        <v>37</v>
      </c>
      <c r="I45" s="56">
        <v>70</v>
      </c>
      <c r="J45" s="56">
        <v>108</v>
      </c>
      <c r="K45" s="56">
        <f t="shared" si="5"/>
        <v>54</v>
      </c>
      <c r="L45" s="56">
        <f t="shared" si="6"/>
        <v>124</v>
      </c>
      <c r="M45" s="56">
        <f>L45*4</f>
        <v>496</v>
      </c>
      <c r="N45" s="56">
        <v>6</v>
      </c>
      <c r="O45" s="56">
        <v>13</v>
      </c>
      <c r="P45" s="56"/>
      <c r="Q45" s="60" t="s">
        <v>36</v>
      </c>
    </row>
    <row r="46" spans="1:17" x14ac:dyDescent="0.25">
      <c r="A46" s="66">
        <v>34</v>
      </c>
      <c r="B46" s="31" t="s">
        <v>88</v>
      </c>
      <c r="C46" s="70">
        <v>1982</v>
      </c>
      <c r="D46" s="70" t="s">
        <v>89</v>
      </c>
      <c r="E46" s="40">
        <v>112</v>
      </c>
      <c r="F46" s="32" t="s">
        <v>25</v>
      </c>
      <c r="G46" s="33">
        <v>28</v>
      </c>
      <c r="H46" s="101" t="s">
        <v>146</v>
      </c>
      <c r="I46" s="70">
        <v>100</v>
      </c>
      <c r="J46" s="70">
        <v>200</v>
      </c>
      <c r="K46" s="70">
        <f t="shared" si="5"/>
        <v>100</v>
      </c>
      <c r="L46" s="70">
        <f t="shared" si="6"/>
        <v>200</v>
      </c>
      <c r="M46" s="70">
        <f>L46*4</f>
        <v>800</v>
      </c>
      <c r="N46" s="70">
        <v>1</v>
      </c>
      <c r="O46" s="70">
        <v>20</v>
      </c>
      <c r="P46" s="70"/>
      <c r="Q46" s="34" t="s">
        <v>90</v>
      </c>
    </row>
    <row r="47" spans="1:17" x14ac:dyDescent="0.25">
      <c r="A47" s="65">
        <v>35</v>
      </c>
      <c r="B47" s="9" t="s">
        <v>95</v>
      </c>
      <c r="C47" s="69">
        <v>1992</v>
      </c>
      <c r="D47" s="69" t="s">
        <v>65</v>
      </c>
      <c r="E47" s="51">
        <v>98</v>
      </c>
      <c r="F47" s="52" t="s">
        <v>25</v>
      </c>
      <c r="G47" s="53">
        <v>24</v>
      </c>
      <c r="H47" s="69" t="s">
        <v>96</v>
      </c>
      <c r="I47" s="69">
        <v>205</v>
      </c>
      <c r="J47" s="69">
        <v>263</v>
      </c>
      <c r="K47" s="69">
        <f t="shared" si="5"/>
        <v>131.5</v>
      </c>
      <c r="L47" s="69">
        <f t="shared" si="6"/>
        <v>336.5</v>
      </c>
      <c r="M47" s="69">
        <f>L47*2.3</f>
        <v>773.94999999999993</v>
      </c>
      <c r="N47" s="69">
        <v>2</v>
      </c>
      <c r="O47" s="69">
        <v>18</v>
      </c>
      <c r="P47" s="69">
        <v>1</v>
      </c>
      <c r="Q47" s="54" t="s">
        <v>156</v>
      </c>
    </row>
    <row r="48" spans="1:17" x14ac:dyDescent="0.25">
      <c r="A48" s="65">
        <v>36</v>
      </c>
      <c r="B48" s="9" t="s">
        <v>40</v>
      </c>
      <c r="C48" s="69">
        <v>1992</v>
      </c>
      <c r="D48" s="69" t="s">
        <v>42</v>
      </c>
      <c r="E48" s="51">
        <v>100</v>
      </c>
      <c r="F48" s="52" t="s">
        <v>25</v>
      </c>
      <c r="G48" s="53">
        <v>28</v>
      </c>
      <c r="H48" s="69" t="s">
        <v>37</v>
      </c>
      <c r="I48" s="69">
        <v>52</v>
      </c>
      <c r="J48" s="69">
        <v>126</v>
      </c>
      <c r="K48" s="69">
        <f t="shared" si="5"/>
        <v>63</v>
      </c>
      <c r="L48" s="69">
        <f t="shared" si="6"/>
        <v>115</v>
      </c>
      <c r="M48" s="69">
        <f>L48*4</f>
        <v>460</v>
      </c>
      <c r="N48" s="69">
        <v>3</v>
      </c>
      <c r="O48" s="69">
        <v>16</v>
      </c>
      <c r="P48" s="69"/>
      <c r="Q48" s="54" t="s">
        <v>41</v>
      </c>
    </row>
    <row r="49" spans="1:17" x14ac:dyDescent="0.25">
      <c r="A49" s="65">
        <v>37</v>
      </c>
      <c r="B49" s="9" t="s">
        <v>103</v>
      </c>
      <c r="C49" s="69">
        <v>2006</v>
      </c>
      <c r="D49" s="69" t="s">
        <v>30</v>
      </c>
      <c r="E49" s="51">
        <v>102</v>
      </c>
      <c r="F49" s="52" t="s">
        <v>25</v>
      </c>
      <c r="G49" s="53">
        <v>24</v>
      </c>
      <c r="H49" s="69" t="s">
        <v>101</v>
      </c>
      <c r="I49" s="69">
        <v>102</v>
      </c>
      <c r="J49" s="69">
        <v>107</v>
      </c>
      <c r="K49" s="69">
        <f t="shared" si="5"/>
        <v>53.5</v>
      </c>
      <c r="L49" s="69">
        <f t="shared" si="6"/>
        <v>155.5</v>
      </c>
      <c r="M49" s="69">
        <f>L49*2.3</f>
        <v>357.65</v>
      </c>
      <c r="N49" s="69">
        <v>4</v>
      </c>
      <c r="O49" s="69">
        <v>15</v>
      </c>
      <c r="P49" s="69">
        <v>2</v>
      </c>
      <c r="Q49" s="54" t="s">
        <v>105</v>
      </c>
    </row>
    <row r="50" spans="1:17" x14ac:dyDescent="0.25">
      <c r="A50" s="65">
        <v>38</v>
      </c>
      <c r="B50" s="9" t="s">
        <v>63</v>
      </c>
      <c r="C50" s="69">
        <v>1984</v>
      </c>
      <c r="D50" s="69" t="s">
        <v>42</v>
      </c>
      <c r="E50" s="51">
        <v>110</v>
      </c>
      <c r="F50" s="52" t="s">
        <v>25</v>
      </c>
      <c r="G50" s="53">
        <v>24</v>
      </c>
      <c r="H50" s="69" t="s">
        <v>61</v>
      </c>
      <c r="I50" s="69">
        <v>70</v>
      </c>
      <c r="J50" s="69">
        <v>125</v>
      </c>
      <c r="K50" s="69">
        <f t="shared" si="5"/>
        <v>62.5</v>
      </c>
      <c r="L50" s="69">
        <f t="shared" si="6"/>
        <v>132.5</v>
      </c>
      <c r="M50" s="69">
        <f>L50*2.3</f>
        <v>304.75</v>
      </c>
      <c r="N50" s="69">
        <v>5</v>
      </c>
      <c r="O50" s="69">
        <v>14</v>
      </c>
      <c r="P50" s="69">
        <v>2</v>
      </c>
      <c r="Q50" s="54" t="s">
        <v>62</v>
      </c>
    </row>
    <row r="51" spans="1:17" ht="15.75" thickBot="1" x14ac:dyDescent="0.3">
      <c r="A51" s="43">
        <v>39</v>
      </c>
      <c r="B51" s="35" t="s">
        <v>104</v>
      </c>
      <c r="C51" s="36">
        <v>2006</v>
      </c>
      <c r="D51" s="36" t="s">
        <v>98</v>
      </c>
      <c r="E51" s="41">
        <v>134</v>
      </c>
      <c r="F51" s="37" t="s">
        <v>25</v>
      </c>
      <c r="G51" s="38">
        <v>24</v>
      </c>
      <c r="H51" s="36" t="s">
        <v>101</v>
      </c>
      <c r="I51" s="36">
        <v>55</v>
      </c>
      <c r="J51" s="36">
        <v>100</v>
      </c>
      <c r="K51" s="36">
        <f t="shared" si="5"/>
        <v>50</v>
      </c>
      <c r="L51" s="36">
        <f t="shared" si="6"/>
        <v>105</v>
      </c>
      <c r="M51" s="36">
        <f>L51*2.3</f>
        <v>241.49999999999997</v>
      </c>
      <c r="N51" s="36">
        <v>6</v>
      </c>
      <c r="O51" s="36">
        <v>13</v>
      </c>
      <c r="P51" s="36">
        <v>3</v>
      </c>
      <c r="Q51" s="39" t="s">
        <v>105</v>
      </c>
    </row>
    <row r="52" spans="1:17" ht="15.75" thickBot="1" x14ac:dyDescent="0.3">
      <c r="A52" s="63">
        <v>40</v>
      </c>
      <c r="B52" s="35" t="s">
        <v>145</v>
      </c>
      <c r="C52" s="36">
        <v>1987</v>
      </c>
      <c r="D52" s="36" t="s">
        <v>65</v>
      </c>
      <c r="E52" s="41">
        <v>96</v>
      </c>
      <c r="F52" s="37" t="s">
        <v>25</v>
      </c>
      <c r="G52" s="38">
        <v>32</v>
      </c>
      <c r="H52" s="36" t="s">
        <v>146</v>
      </c>
      <c r="I52" s="36">
        <v>102</v>
      </c>
      <c r="J52" s="36">
        <v>180</v>
      </c>
      <c r="K52" s="36">
        <f t="shared" ref="K52" si="9">J52/2</f>
        <v>90</v>
      </c>
      <c r="L52" s="36">
        <f t="shared" ref="L52" si="10">K52+I52</f>
        <v>192</v>
      </c>
      <c r="M52" s="36">
        <f>L52*5</f>
        <v>960</v>
      </c>
      <c r="N52" s="36" t="s">
        <v>148</v>
      </c>
      <c r="O52" s="36" t="s">
        <v>147</v>
      </c>
      <c r="P52" s="36" t="s">
        <v>85</v>
      </c>
      <c r="Q52" s="39" t="s">
        <v>78</v>
      </c>
    </row>
    <row r="53" spans="1:17" x14ac:dyDescent="0.25">
      <c r="A53" s="108"/>
      <c r="B53" s="103"/>
      <c r="C53" s="104"/>
      <c r="D53" s="104"/>
      <c r="E53" s="105"/>
      <c r="F53" s="106"/>
      <c r="G53" s="107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5" spans="1:17" ht="15.75" x14ac:dyDescent="0.25">
      <c r="A55" s="180" t="s">
        <v>52</v>
      </c>
      <c r="B55" s="18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 t="s">
        <v>53</v>
      </c>
    </row>
    <row r="56" spans="1:17" ht="18.75" x14ac:dyDescent="0.3">
      <c r="A56" s="181" t="s">
        <v>21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ht="18.75" x14ac:dyDescent="0.3">
      <c r="A57" s="181" t="s">
        <v>22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t="18.75" x14ac:dyDescent="0.3">
      <c r="A58" s="181" t="s">
        <v>23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ht="20.25" x14ac:dyDescent="0.3">
      <c r="A59" s="178" t="s">
        <v>31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</row>
    <row r="60" spans="1:17" ht="20.25" x14ac:dyDescent="0.3">
      <c r="A60" s="178" t="s">
        <v>32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</row>
    <row r="61" spans="1:17" ht="15.75" x14ac:dyDescent="0.25">
      <c r="A61" s="7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5.75" x14ac:dyDescent="0.25">
      <c r="A62" s="169" t="s">
        <v>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7" ht="23.25" x14ac:dyDescent="0.35">
      <c r="A63" s="7"/>
      <c r="B63" s="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4"/>
      <c r="Q63" s="6"/>
    </row>
    <row r="64" spans="1:17" ht="15.75" x14ac:dyDescent="0.25">
      <c r="A64" s="179" t="s">
        <v>34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</row>
    <row r="65" spans="1:17" ht="16.5" thickBot="1" x14ac:dyDescent="0.3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</row>
    <row r="66" spans="1:17" ht="23.25" thickBot="1" x14ac:dyDescent="0.3">
      <c r="A66" s="147" t="s">
        <v>20</v>
      </c>
      <c r="B66" s="148" t="s">
        <v>2</v>
      </c>
      <c r="C66" s="148" t="s">
        <v>3</v>
      </c>
      <c r="D66" s="148" t="s">
        <v>4</v>
      </c>
      <c r="E66" s="148" t="s">
        <v>5</v>
      </c>
      <c r="F66" s="148" t="s">
        <v>6</v>
      </c>
      <c r="G66" s="148" t="s">
        <v>7</v>
      </c>
      <c r="H66" s="148" t="s">
        <v>8</v>
      </c>
      <c r="I66" s="170" t="s">
        <v>10</v>
      </c>
      <c r="J66" s="171"/>
      <c r="K66" s="148" t="s">
        <v>58</v>
      </c>
      <c r="L66" s="148" t="s">
        <v>15</v>
      </c>
      <c r="M66" s="170" t="s">
        <v>13</v>
      </c>
      <c r="N66" s="171"/>
      <c r="O66" s="174" t="s">
        <v>4</v>
      </c>
      <c r="P66" s="175"/>
      <c r="Q66" s="149" t="s">
        <v>14</v>
      </c>
    </row>
    <row r="67" spans="1:17" x14ac:dyDescent="0.25">
      <c r="A67" s="66">
        <v>1</v>
      </c>
      <c r="B67" s="31" t="s">
        <v>128</v>
      </c>
      <c r="C67" s="61">
        <v>2004</v>
      </c>
      <c r="D67" s="61" t="s">
        <v>42</v>
      </c>
      <c r="E67" s="40">
        <v>47.8</v>
      </c>
      <c r="F67" s="32">
        <v>48</v>
      </c>
      <c r="G67" s="33">
        <v>12</v>
      </c>
      <c r="H67" s="101" t="s">
        <v>146</v>
      </c>
      <c r="I67" s="182">
        <v>127</v>
      </c>
      <c r="J67" s="182"/>
      <c r="K67" s="61">
        <v>127</v>
      </c>
      <c r="L67" s="61">
        <v>1</v>
      </c>
      <c r="M67" s="182">
        <v>20</v>
      </c>
      <c r="N67" s="182"/>
      <c r="O67" s="172"/>
      <c r="P67" s="173"/>
      <c r="Q67" s="34" t="s">
        <v>90</v>
      </c>
    </row>
    <row r="68" spans="1:17" x14ac:dyDescent="0.25">
      <c r="A68" s="68">
        <v>2</v>
      </c>
      <c r="B68" s="44" t="s">
        <v>129</v>
      </c>
      <c r="C68" s="45">
        <v>2004</v>
      </c>
      <c r="D68" s="45" t="s">
        <v>42</v>
      </c>
      <c r="E68" s="46">
        <v>47</v>
      </c>
      <c r="F68" s="47">
        <v>48</v>
      </c>
      <c r="G68" s="48">
        <v>12</v>
      </c>
      <c r="H68" s="45" t="s">
        <v>119</v>
      </c>
      <c r="I68" s="167">
        <v>105</v>
      </c>
      <c r="J68" s="168"/>
      <c r="K68" s="45">
        <v>105</v>
      </c>
      <c r="L68" s="45">
        <v>2</v>
      </c>
      <c r="M68" s="167">
        <v>18</v>
      </c>
      <c r="N68" s="168"/>
      <c r="O68" s="167"/>
      <c r="P68" s="168"/>
      <c r="Q68" s="49" t="s">
        <v>125</v>
      </c>
    </row>
    <row r="69" spans="1:17" ht="15.75" thickBot="1" x14ac:dyDescent="0.3">
      <c r="A69" s="68">
        <v>3</v>
      </c>
      <c r="B69" s="44" t="s">
        <v>130</v>
      </c>
      <c r="C69" s="45">
        <v>2003</v>
      </c>
      <c r="D69" s="45" t="s">
        <v>42</v>
      </c>
      <c r="E69" s="46">
        <v>46.5</v>
      </c>
      <c r="F69" s="47">
        <v>48</v>
      </c>
      <c r="G69" s="48">
        <v>12</v>
      </c>
      <c r="H69" s="92" t="s">
        <v>119</v>
      </c>
      <c r="I69" s="176">
        <v>98</v>
      </c>
      <c r="J69" s="177"/>
      <c r="K69" s="45">
        <v>98</v>
      </c>
      <c r="L69" s="45">
        <v>3</v>
      </c>
      <c r="M69" s="176">
        <v>16</v>
      </c>
      <c r="N69" s="177"/>
      <c r="O69" s="176"/>
      <c r="P69" s="177"/>
      <c r="Q69" s="49" t="s">
        <v>125</v>
      </c>
    </row>
    <row r="70" spans="1:17" x14ac:dyDescent="0.25">
      <c r="A70" s="66">
        <v>4</v>
      </c>
      <c r="B70" s="31" t="s">
        <v>79</v>
      </c>
      <c r="C70" s="61">
        <v>1985</v>
      </c>
      <c r="D70" s="61" t="s">
        <v>80</v>
      </c>
      <c r="E70" s="40">
        <v>53</v>
      </c>
      <c r="F70" s="32">
        <v>53</v>
      </c>
      <c r="G70" s="33">
        <v>16</v>
      </c>
      <c r="H70" s="61" t="s">
        <v>81</v>
      </c>
      <c r="I70" s="182">
        <v>95</v>
      </c>
      <c r="J70" s="182"/>
      <c r="K70" s="61">
        <f>I70*1.7</f>
        <v>161.5</v>
      </c>
      <c r="L70" s="61">
        <v>1</v>
      </c>
      <c r="M70" s="182">
        <v>20</v>
      </c>
      <c r="N70" s="182"/>
      <c r="O70" s="172">
        <v>1</v>
      </c>
      <c r="P70" s="173"/>
      <c r="Q70" s="34" t="s">
        <v>82</v>
      </c>
    </row>
    <row r="71" spans="1:17" x14ac:dyDescent="0.25">
      <c r="A71" s="62">
        <v>5</v>
      </c>
      <c r="B71" s="9" t="s">
        <v>137</v>
      </c>
      <c r="C71" s="50">
        <v>1989</v>
      </c>
      <c r="D71" s="50" t="s">
        <v>42</v>
      </c>
      <c r="E71" s="51">
        <v>52.9</v>
      </c>
      <c r="F71" s="52">
        <v>53</v>
      </c>
      <c r="G71" s="53">
        <v>12</v>
      </c>
      <c r="H71" s="50" t="s">
        <v>139</v>
      </c>
      <c r="I71" s="167">
        <v>89</v>
      </c>
      <c r="J71" s="168"/>
      <c r="K71" s="50">
        <v>89</v>
      </c>
      <c r="L71" s="50">
        <v>2</v>
      </c>
      <c r="M71" s="167">
        <v>18</v>
      </c>
      <c r="N71" s="168"/>
      <c r="O71" s="167"/>
      <c r="P71" s="168"/>
      <c r="Q71" s="54" t="s">
        <v>140</v>
      </c>
    </row>
    <row r="72" spans="1:17" ht="15.75" thickBot="1" x14ac:dyDescent="0.3">
      <c r="A72" s="64">
        <v>6</v>
      </c>
      <c r="B72" s="55" t="s">
        <v>138</v>
      </c>
      <c r="C72" s="56">
        <v>2000</v>
      </c>
      <c r="D72" s="56" t="s">
        <v>42</v>
      </c>
      <c r="E72" s="57">
        <v>51</v>
      </c>
      <c r="F72" s="58">
        <v>53</v>
      </c>
      <c r="G72" s="59">
        <v>12</v>
      </c>
      <c r="H72" s="56" t="s">
        <v>139</v>
      </c>
      <c r="I72" s="176">
        <v>50</v>
      </c>
      <c r="J72" s="177"/>
      <c r="K72" s="56">
        <v>50</v>
      </c>
      <c r="L72" s="56">
        <v>3</v>
      </c>
      <c r="M72" s="176">
        <v>16</v>
      </c>
      <c r="N72" s="177"/>
      <c r="O72" s="176"/>
      <c r="P72" s="177"/>
      <c r="Q72" s="60" t="s">
        <v>140</v>
      </c>
    </row>
    <row r="73" spans="1:17" x14ac:dyDescent="0.25">
      <c r="A73" s="66">
        <v>7</v>
      </c>
      <c r="B73" s="31" t="s">
        <v>111</v>
      </c>
      <c r="C73" s="61">
        <v>1977</v>
      </c>
      <c r="D73" s="61" t="s">
        <v>42</v>
      </c>
      <c r="E73" s="40">
        <v>57</v>
      </c>
      <c r="F73" s="32">
        <v>58</v>
      </c>
      <c r="G73" s="33">
        <v>16</v>
      </c>
      <c r="H73" s="61" t="s">
        <v>112</v>
      </c>
      <c r="I73" s="182">
        <v>81</v>
      </c>
      <c r="J73" s="182"/>
      <c r="K73" s="61">
        <f>I73*1.7</f>
        <v>137.69999999999999</v>
      </c>
      <c r="L73" s="61">
        <v>1</v>
      </c>
      <c r="M73" s="172">
        <v>20</v>
      </c>
      <c r="N73" s="173"/>
      <c r="O73" s="172">
        <v>2</v>
      </c>
      <c r="P73" s="173"/>
      <c r="Q73" s="34" t="s">
        <v>51</v>
      </c>
    </row>
    <row r="74" spans="1:17" x14ac:dyDescent="0.25">
      <c r="A74" s="62">
        <v>8</v>
      </c>
      <c r="B74" s="9" t="s">
        <v>134</v>
      </c>
      <c r="C74" s="50">
        <v>2005</v>
      </c>
      <c r="D74" s="50" t="s">
        <v>30</v>
      </c>
      <c r="E74" s="51">
        <v>58</v>
      </c>
      <c r="F74" s="52">
        <v>58</v>
      </c>
      <c r="G74" s="53">
        <v>16</v>
      </c>
      <c r="H74" s="102" t="s">
        <v>146</v>
      </c>
      <c r="I74" s="167">
        <v>80</v>
      </c>
      <c r="J74" s="168"/>
      <c r="K74" s="50">
        <f>I74*1.7</f>
        <v>136</v>
      </c>
      <c r="L74" s="50">
        <v>2</v>
      </c>
      <c r="M74" s="167">
        <v>18</v>
      </c>
      <c r="N74" s="168"/>
      <c r="O74" s="167">
        <v>2</v>
      </c>
      <c r="P74" s="168"/>
      <c r="Q74" s="54" t="s">
        <v>51</v>
      </c>
    </row>
    <row r="75" spans="1:17" ht="15.75" thickBot="1" x14ac:dyDescent="0.3">
      <c r="A75" s="63">
        <v>9</v>
      </c>
      <c r="B75" s="35" t="s">
        <v>135</v>
      </c>
      <c r="C75" s="36">
        <v>2004</v>
      </c>
      <c r="D75" s="36" t="s">
        <v>42</v>
      </c>
      <c r="E75" s="41">
        <v>56</v>
      </c>
      <c r="F75" s="37">
        <v>58</v>
      </c>
      <c r="G75" s="38">
        <v>12</v>
      </c>
      <c r="H75" s="36" t="s">
        <v>126</v>
      </c>
      <c r="I75" s="176">
        <v>57</v>
      </c>
      <c r="J75" s="177"/>
      <c r="K75" s="36">
        <v>57</v>
      </c>
      <c r="L75" s="36">
        <v>3</v>
      </c>
      <c r="M75" s="176">
        <v>16</v>
      </c>
      <c r="N75" s="177"/>
      <c r="O75" s="176"/>
      <c r="P75" s="177"/>
      <c r="Q75" s="39" t="s">
        <v>136</v>
      </c>
    </row>
    <row r="76" spans="1:17" x14ac:dyDescent="0.25">
      <c r="A76" s="68">
        <v>10</v>
      </c>
      <c r="B76" s="44" t="s">
        <v>87</v>
      </c>
      <c r="C76" s="45">
        <v>1990</v>
      </c>
      <c r="D76" s="45" t="s">
        <v>65</v>
      </c>
      <c r="E76" s="46">
        <v>63</v>
      </c>
      <c r="F76" s="47">
        <v>63</v>
      </c>
      <c r="G76" s="48">
        <v>24</v>
      </c>
      <c r="H76" s="45" t="s">
        <v>108</v>
      </c>
      <c r="I76" s="183">
        <v>150</v>
      </c>
      <c r="J76" s="183"/>
      <c r="K76" s="45">
        <f>I76*3</f>
        <v>450</v>
      </c>
      <c r="L76" s="45">
        <v>1</v>
      </c>
      <c r="M76" s="183">
        <v>20</v>
      </c>
      <c r="N76" s="183"/>
      <c r="O76" s="172" t="s">
        <v>85</v>
      </c>
      <c r="P76" s="173"/>
      <c r="Q76" s="49" t="s">
        <v>51</v>
      </c>
    </row>
    <row r="77" spans="1:17" x14ac:dyDescent="0.25">
      <c r="A77" s="62">
        <v>11</v>
      </c>
      <c r="B77" s="9" t="s">
        <v>115</v>
      </c>
      <c r="C77" s="50"/>
      <c r="D77" s="50" t="s">
        <v>49</v>
      </c>
      <c r="E77" s="51"/>
      <c r="F77" s="52">
        <v>63</v>
      </c>
      <c r="G77" s="53">
        <v>20</v>
      </c>
      <c r="H77" s="50" t="s">
        <v>116</v>
      </c>
      <c r="I77" s="167">
        <v>180</v>
      </c>
      <c r="J77" s="168"/>
      <c r="K77" s="50">
        <f>I77*2.3</f>
        <v>413.99999999999994</v>
      </c>
      <c r="L77" s="50">
        <v>2</v>
      </c>
      <c r="M77" s="167">
        <v>18</v>
      </c>
      <c r="N77" s="168"/>
      <c r="O77" s="167"/>
      <c r="P77" s="168"/>
      <c r="Q77" s="54" t="s">
        <v>117</v>
      </c>
    </row>
    <row r="78" spans="1:17" x14ac:dyDescent="0.25">
      <c r="A78" s="62">
        <v>12</v>
      </c>
      <c r="B78" s="9" t="s">
        <v>94</v>
      </c>
      <c r="C78" s="50">
        <v>1965</v>
      </c>
      <c r="D78" s="50" t="s">
        <v>30</v>
      </c>
      <c r="E78" s="51">
        <v>63</v>
      </c>
      <c r="F78" s="52">
        <v>63</v>
      </c>
      <c r="G78" s="53">
        <v>16</v>
      </c>
      <c r="H78" s="102" t="s">
        <v>146</v>
      </c>
      <c r="I78" s="185">
        <v>104</v>
      </c>
      <c r="J78" s="185"/>
      <c r="K78" s="50">
        <f>I78*1.7</f>
        <v>176.79999999999998</v>
      </c>
      <c r="L78" s="50">
        <v>3</v>
      </c>
      <c r="M78" s="167">
        <v>16</v>
      </c>
      <c r="N78" s="168"/>
      <c r="O78" s="167">
        <v>2</v>
      </c>
      <c r="P78" s="168"/>
      <c r="Q78" s="54" t="s">
        <v>51</v>
      </c>
    </row>
    <row r="79" spans="1:17" x14ac:dyDescent="0.25">
      <c r="A79" s="62">
        <v>13</v>
      </c>
      <c r="B79" s="9" t="s">
        <v>83</v>
      </c>
      <c r="C79" s="50">
        <v>1983</v>
      </c>
      <c r="D79" s="50" t="s">
        <v>42</v>
      </c>
      <c r="E79" s="51">
        <v>59.5</v>
      </c>
      <c r="F79" s="52">
        <v>63</v>
      </c>
      <c r="G79" s="53">
        <v>16</v>
      </c>
      <c r="H79" s="50" t="s">
        <v>81</v>
      </c>
      <c r="I79" s="185">
        <v>87</v>
      </c>
      <c r="J79" s="185"/>
      <c r="K79" s="50">
        <f>I79*1.7</f>
        <v>147.9</v>
      </c>
      <c r="L79" s="50">
        <v>4</v>
      </c>
      <c r="M79" s="167">
        <v>15</v>
      </c>
      <c r="N79" s="168"/>
      <c r="O79" s="167">
        <v>3</v>
      </c>
      <c r="P79" s="168"/>
      <c r="Q79" s="54" t="s">
        <v>82</v>
      </c>
    </row>
    <row r="80" spans="1:17" x14ac:dyDescent="0.25">
      <c r="A80" s="62">
        <v>14</v>
      </c>
      <c r="B80" s="9" t="s">
        <v>97</v>
      </c>
      <c r="C80" s="50">
        <v>2007</v>
      </c>
      <c r="D80" s="50" t="s">
        <v>98</v>
      </c>
      <c r="E80" s="51">
        <v>63</v>
      </c>
      <c r="F80" s="52">
        <v>63</v>
      </c>
      <c r="G80" s="53">
        <v>16</v>
      </c>
      <c r="H80" s="102" t="s">
        <v>146</v>
      </c>
      <c r="I80" s="185">
        <v>84</v>
      </c>
      <c r="J80" s="185"/>
      <c r="K80" s="50">
        <f>I80*1.7</f>
        <v>142.79999999999998</v>
      </c>
      <c r="L80" s="50">
        <v>5</v>
      </c>
      <c r="M80" s="186">
        <v>14</v>
      </c>
      <c r="N80" s="187"/>
      <c r="O80" s="167">
        <v>3</v>
      </c>
      <c r="P80" s="168"/>
      <c r="Q80" s="54" t="s">
        <v>99</v>
      </c>
    </row>
    <row r="81" spans="1:17" ht="15.75" thickBot="1" x14ac:dyDescent="0.3">
      <c r="A81" s="71">
        <v>15</v>
      </c>
      <c r="B81" s="72" t="s">
        <v>47</v>
      </c>
      <c r="C81" s="73">
        <v>1975</v>
      </c>
      <c r="D81" s="73" t="s">
        <v>42</v>
      </c>
      <c r="E81" s="74">
        <v>63</v>
      </c>
      <c r="F81" s="75">
        <v>63</v>
      </c>
      <c r="G81" s="59">
        <v>16</v>
      </c>
      <c r="H81" s="73" t="s">
        <v>45</v>
      </c>
      <c r="I81" s="184">
        <v>83</v>
      </c>
      <c r="J81" s="184"/>
      <c r="K81" s="73">
        <f>I81*1.7</f>
        <v>141.1</v>
      </c>
      <c r="L81" s="73">
        <v>6</v>
      </c>
      <c r="M81" s="163">
        <v>13</v>
      </c>
      <c r="N81" s="164"/>
      <c r="O81" s="163">
        <v>3</v>
      </c>
      <c r="P81" s="164"/>
      <c r="Q81" s="76" t="s">
        <v>46</v>
      </c>
    </row>
    <row r="82" spans="1:17" x14ac:dyDescent="0.25">
      <c r="A82" s="66">
        <v>16</v>
      </c>
      <c r="B82" s="77" t="s">
        <v>76</v>
      </c>
      <c r="C82" s="78">
        <v>2001</v>
      </c>
      <c r="D82" s="78" t="s">
        <v>49</v>
      </c>
      <c r="E82" s="79">
        <v>64</v>
      </c>
      <c r="F82" s="80">
        <v>68</v>
      </c>
      <c r="G82" s="33">
        <v>20</v>
      </c>
      <c r="H82" s="78" t="s">
        <v>66</v>
      </c>
      <c r="I82" s="165">
        <v>159</v>
      </c>
      <c r="J82" s="166"/>
      <c r="K82" s="78">
        <f>I82*2.3</f>
        <v>365.7</v>
      </c>
      <c r="L82" s="78">
        <v>1</v>
      </c>
      <c r="M82" s="165">
        <v>20</v>
      </c>
      <c r="N82" s="166"/>
      <c r="O82" s="165"/>
      <c r="P82" s="166"/>
      <c r="Q82" s="81" t="s">
        <v>67</v>
      </c>
    </row>
    <row r="83" spans="1:17" x14ac:dyDescent="0.25">
      <c r="A83" s="65">
        <v>17</v>
      </c>
      <c r="B83" s="18" t="s">
        <v>44</v>
      </c>
      <c r="C83" s="82">
        <v>1990</v>
      </c>
      <c r="D83" s="82" t="s">
        <v>30</v>
      </c>
      <c r="E83" s="83">
        <v>68</v>
      </c>
      <c r="F83" s="84">
        <v>68</v>
      </c>
      <c r="G83" s="53">
        <v>16</v>
      </c>
      <c r="H83" s="82" t="s">
        <v>45</v>
      </c>
      <c r="I83" s="161">
        <v>129</v>
      </c>
      <c r="J83" s="162"/>
      <c r="K83" s="82">
        <f>I83*1.7</f>
        <v>219.29999999999998</v>
      </c>
      <c r="L83" s="82">
        <v>2</v>
      </c>
      <c r="M83" s="161">
        <v>18</v>
      </c>
      <c r="N83" s="162"/>
      <c r="O83" s="161">
        <v>1</v>
      </c>
      <c r="P83" s="162"/>
      <c r="Q83" s="85" t="s">
        <v>46</v>
      </c>
    </row>
    <row r="84" spans="1:17" x14ac:dyDescent="0.25">
      <c r="A84" s="65">
        <v>18</v>
      </c>
      <c r="B84" s="18" t="s">
        <v>60</v>
      </c>
      <c r="C84" s="82">
        <v>1979</v>
      </c>
      <c r="D84" s="82" t="s">
        <v>42</v>
      </c>
      <c r="E84" s="83">
        <v>66</v>
      </c>
      <c r="F84" s="84">
        <v>68</v>
      </c>
      <c r="G84" s="53">
        <v>12</v>
      </c>
      <c r="H84" s="82" t="s">
        <v>61</v>
      </c>
      <c r="I84" s="161">
        <v>207</v>
      </c>
      <c r="J84" s="162"/>
      <c r="K84" s="82">
        <f>I84</f>
        <v>207</v>
      </c>
      <c r="L84" s="82">
        <v>3</v>
      </c>
      <c r="M84" s="161">
        <v>16</v>
      </c>
      <c r="N84" s="162"/>
      <c r="O84" s="161"/>
      <c r="P84" s="162"/>
      <c r="Q84" s="85" t="s">
        <v>62</v>
      </c>
    </row>
    <row r="85" spans="1:17" ht="15.75" thickBot="1" x14ac:dyDescent="0.3">
      <c r="A85" s="64">
        <v>19</v>
      </c>
      <c r="B85" s="72" t="s">
        <v>92</v>
      </c>
      <c r="C85" s="73">
        <v>1988</v>
      </c>
      <c r="D85" s="73" t="s">
        <v>42</v>
      </c>
      <c r="E85" s="74">
        <v>63.2</v>
      </c>
      <c r="F85" s="75">
        <v>68</v>
      </c>
      <c r="G85" s="59">
        <v>12</v>
      </c>
      <c r="H85" s="73" t="s">
        <v>81</v>
      </c>
      <c r="I85" s="163">
        <v>105</v>
      </c>
      <c r="J85" s="164"/>
      <c r="K85" s="73">
        <f>I85</f>
        <v>105</v>
      </c>
      <c r="L85" s="73">
        <v>4</v>
      </c>
      <c r="M85" s="163">
        <v>15</v>
      </c>
      <c r="N85" s="164"/>
      <c r="O85" s="163"/>
      <c r="P85" s="164"/>
      <c r="Q85" s="76" t="s">
        <v>93</v>
      </c>
    </row>
    <row r="86" spans="1:17" x14ac:dyDescent="0.25">
      <c r="A86" s="42">
        <v>20</v>
      </c>
      <c r="B86" s="77" t="s">
        <v>48</v>
      </c>
      <c r="C86" s="78">
        <v>1999</v>
      </c>
      <c r="D86" s="78" t="s">
        <v>49</v>
      </c>
      <c r="E86" s="79">
        <v>71</v>
      </c>
      <c r="F86" s="80" t="s">
        <v>43</v>
      </c>
      <c r="G86" s="33">
        <v>20</v>
      </c>
      <c r="H86" s="78" t="s">
        <v>50</v>
      </c>
      <c r="I86" s="165">
        <v>155</v>
      </c>
      <c r="J86" s="166"/>
      <c r="K86" s="78">
        <f>I86*2.3</f>
        <v>356.5</v>
      </c>
      <c r="L86" s="78">
        <v>1</v>
      </c>
      <c r="M86" s="165">
        <v>20</v>
      </c>
      <c r="N86" s="166"/>
      <c r="O86" s="165"/>
      <c r="P86" s="166"/>
      <c r="Q86" s="81" t="s">
        <v>51</v>
      </c>
    </row>
    <row r="87" spans="1:17" x14ac:dyDescent="0.25">
      <c r="A87" s="62">
        <v>21</v>
      </c>
      <c r="B87" s="18" t="s">
        <v>106</v>
      </c>
      <c r="C87" s="82">
        <v>2000</v>
      </c>
      <c r="D87" s="82" t="s">
        <v>49</v>
      </c>
      <c r="E87" s="83">
        <v>70.5</v>
      </c>
      <c r="F87" s="84" t="s">
        <v>43</v>
      </c>
      <c r="G87" s="53">
        <v>16</v>
      </c>
      <c r="H87" s="82" t="s">
        <v>163</v>
      </c>
      <c r="I87" s="161">
        <v>178</v>
      </c>
      <c r="J87" s="162"/>
      <c r="K87" s="82">
        <f>I87*1.7</f>
        <v>302.59999999999997</v>
      </c>
      <c r="L87" s="82">
        <v>2</v>
      </c>
      <c r="M87" s="161">
        <v>18</v>
      </c>
      <c r="N87" s="162"/>
      <c r="O87" s="161">
        <v>1</v>
      </c>
      <c r="P87" s="162"/>
      <c r="Q87" s="85" t="s">
        <v>90</v>
      </c>
    </row>
    <row r="88" spans="1:17" ht="15.75" thickBot="1" x14ac:dyDescent="0.3">
      <c r="A88" s="43">
        <v>22</v>
      </c>
      <c r="B88" s="86" t="s">
        <v>100</v>
      </c>
      <c r="C88" s="87">
        <v>2006</v>
      </c>
      <c r="D88" s="87" t="s">
        <v>30</v>
      </c>
      <c r="E88" s="88">
        <v>98.6</v>
      </c>
      <c r="F88" s="89" t="s">
        <v>43</v>
      </c>
      <c r="G88" s="38">
        <v>20</v>
      </c>
      <c r="H88" s="87" t="s">
        <v>101</v>
      </c>
      <c r="I88" s="163">
        <v>60</v>
      </c>
      <c r="J88" s="164"/>
      <c r="K88" s="87">
        <f>I88*2.3</f>
        <v>138</v>
      </c>
      <c r="L88" s="87">
        <v>3</v>
      </c>
      <c r="M88" s="163">
        <v>16</v>
      </c>
      <c r="N88" s="164"/>
      <c r="O88" s="163"/>
      <c r="P88" s="164"/>
      <c r="Q88" s="90" t="s">
        <v>105</v>
      </c>
    </row>
    <row r="90" spans="1:17" ht="15.75" x14ac:dyDescent="0.25">
      <c r="B90" s="91" t="s">
        <v>113</v>
      </c>
      <c r="C90" s="91" t="s">
        <v>99</v>
      </c>
      <c r="D90" s="91"/>
      <c r="E90" s="91"/>
      <c r="F90" s="91"/>
      <c r="G90" s="91"/>
      <c r="H90" s="91"/>
      <c r="I90" s="91"/>
      <c r="J90" s="91" t="s">
        <v>118</v>
      </c>
      <c r="K90" s="91"/>
      <c r="L90" s="91"/>
      <c r="M90" s="91"/>
      <c r="N90" s="91" t="s">
        <v>86</v>
      </c>
      <c r="O90" s="91"/>
      <c r="P90" s="91"/>
    </row>
  </sheetData>
  <sortState ref="B30:Q35">
    <sortCondition descending="1" ref="M30:M35"/>
  </sortState>
  <mergeCells count="87">
    <mergeCell ref="M87:N87"/>
    <mergeCell ref="I77:J77"/>
    <mergeCell ref="M88:N88"/>
    <mergeCell ref="M74:N74"/>
    <mergeCell ref="M75:N75"/>
    <mergeCell ref="I85:J85"/>
    <mergeCell ref="I86:J86"/>
    <mergeCell ref="I87:J87"/>
    <mergeCell ref="M82:N82"/>
    <mergeCell ref="M83:N83"/>
    <mergeCell ref="M84:N84"/>
    <mergeCell ref="M85:N85"/>
    <mergeCell ref="M86:N86"/>
    <mergeCell ref="M77:N77"/>
    <mergeCell ref="M78:N78"/>
    <mergeCell ref="M79:N79"/>
    <mergeCell ref="M80:N80"/>
    <mergeCell ref="M81:N81"/>
    <mergeCell ref="I73:J73"/>
    <mergeCell ref="I82:J82"/>
    <mergeCell ref="I83:J83"/>
    <mergeCell ref="I84:J84"/>
    <mergeCell ref="I74:J74"/>
    <mergeCell ref="I75:J75"/>
    <mergeCell ref="I81:J81"/>
    <mergeCell ref="I80:J80"/>
    <mergeCell ref="I79:J79"/>
    <mergeCell ref="I78:J78"/>
    <mergeCell ref="M66:N66"/>
    <mergeCell ref="I67:J67"/>
    <mergeCell ref="M67:N67"/>
    <mergeCell ref="I76:J76"/>
    <mergeCell ref="M76:N76"/>
    <mergeCell ref="I70:J70"/>
    <mergeCell ref="M70:N70"/>
    <mergeCell ref="I68:J68"/>
    <mergeCell ref="I69:J69"/>
    <mergeCell ref="I71:J71"/>
    <mergeCell ref="I72:J72"/>
    <mergeCell ref="M69:N69"/>
    <mergeCell ref="M68:N68"/>
    <mergeCell ref="M72:N72"/>
    <mergeCell ref="M71:N71"/>
    <mergeCell ref="M73:N73"/>
    <mergeCell ref="A1:B1"/>
    <mergeCell ref="A2:Q2"/>
    <mergeCell ref="A3:Q3"/>
    <mergeCell ref="A4:Q4"/>
    <mergeCell ref="A5:Q5"/>
    <mergeCell ref="A6:Q6"/>
    <mergeCell ref="A8:Q8"/>
    <mergeCell ref="A10:Q10"/>
    <mergeCell ref="A11:Q11"/>
    <mergeCell ref="A64:Q64"/>
    <mergeCell ref="A55:B55"/>
    <mergeCell ref="A56:Q56"/>
    <mergeCell ref="A57:Q57"/>
    <mergeCell ref="A58:Q58"/>
    <mergeCell ref="A59:Q59"/>
    <mergeCell ref="A60:Q60"/>
    <mergeCell ref="A62:Q62"/>
    <mergeCell ref="A65:Q65"/>
    <mergeCell ref="I66:J66"/>
    <mergeCell ref="I88:J88"/>
    <mergeCell ref="O67:P67"/>
    <mergeCell ref="O66:P66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</mergeCells>
  <pageMargins left="0.7" right="0.7" top="0.75" bottom="0.75" header="0.3" footer="0.3"/>
  <pageSetup paperSize="9" scale="50" orientation="portrait" r:id="rId1"/>
  <rowBreaks count="1" manualBreakCount="1">
    <brk id="5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="60" zoomScaleNormal="100" workbookViewId="0">
      <selection activeCell="W38" sqref="W38"/>
    </sheetView>
  </sheetViews>
  <sheetFormatPr defaultRowHeight="15" x14ac:dyDescent="0.25"/>
  <cols>
    <col min="1" max="1" width="4.42578125" customWidth="1"/>
    <col min="2" max="2" width="22.28515625" customWidth="1"/>
    <col min="3" max="3" width="8.7109375" customWidth="1"/>
    <col min="4" max="4" width="6.85546875" customWidth="1"/>
    <col min="5" max="5" width="6.42578125" customWidth="1"/>
    <col min="6" max="6" width="8.7109375" customWidth="1"/>
    <col min="7" max="7" width="7.42578125" customWidth="1"/>
    <col min="8" max="8" width="26" customWidth="1"/>
    <col min="9" max="10" width="8.28515625" customWidth="1"/>
    <col min="12" max="12" width="8" customWidth="1"/>
    <col min="13" max="13" width="17" customWidth="1"/>
    <col min="16" max="16" width="16" customWidth="1"/>
  </cols>
  <sheetData>
    <row r="1" spans="1:13" ht="15.75" x14ac:dyDescent="0.25">
      <c r="A1" s="180" t="s">
        <v>52</v>
      </c>
      <c r="B1" s="180"/>
      <c r="C1" s="13"/>
      <c r="D1" s="11"/>
      <c r="E1" s="11"/>
      <c r="F1" s="11"/>
      <c r="G1" s="11"/>
      <c r="H1" s="11"/>
      <c r="I1" s="14"/>
      <c r="J1" s="14"/>
      <c r="K1" s="11"/>
      <c r="L1" s="11"/>
      <c r="M1" s="23" t="s">
        <v>53</v>
      </c>
    </row>
    <row r="2" spans="1:13" ht="18.75" x14ac:dyDescent="0.3">
      <c r="A2" s="181" t="s">
        <v>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8.75" x14ac:dyDescent="0.3">
      <c r="A3" s="181" t="s">
        <v>22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8.75" x14ac:dyDescent="0.3">
      <c r="A4" s="181" t="s">
        <v>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20.25" x14ac:dyDescent="0.3">
      <c r="A5" s="178" t="s">
        <v>31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20.25" x14ac:dyDescent="0.3">
      <c r="A6" s="178" t="s">
        <v>32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98"/>
      <c r="K7" s="10"/>
      <c r="L7" s="10"/>
      <c r="M7" s="10"/>
    </row>
    <row r="8" spans="1:13" ht="20.25" x14ac:dyDescent="0.3">
      <c r="A8" s="188" t="s">
        <v>54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13" ht="15.75" customHeight="1" x14ac:dyDescent="0.3">
      <c r="A9" s="29"/>
      <c r="B9" s="29"/>
      <c r="C9" s="29"/>
      <c r="D9" s="29"/>
      <c r="E9" s="29"/>
      <c r="F9" s="29"/>
      <c r="G9" s="29"/>
      <c r="H9" s="29"/>
      <c r="I9" s="29"/>
      <c r="J9" s="100"/>
      <c r="K9" s="29"/>
      <c r="L9" s="29"/>
      <c r="M9" s="29"/>
    </row>
    <row r="10" spans="1:13" x14ac:dyDescent="0.25">
      <c r="A10" s="189" t="s">
        <v>16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ht="25.5" x14ac:dyDescent="0.25">
      <c r="A11" s="15" t="s">
        <v>20</v>
      </c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6" t="s">
        <v>162</v>
      </c>
      <c r="J11" s="16" t="s">
        <v>161</v>
      </c>
      <c r="K11" s="12" t="s">
        <v>17</v>
      </c>
      <c r="L11" s="12" t="s">
        <v>13</v>
      </c>
      <c r="M11" s="12" t="s">
        <v>14</v>
      </c>
    </row>
    <row r="12" spans="1:13" x14ac:dyDescent="0.25">
      <c r="A12" s="144">
        <v>1</v>
      </c>
      <c r="B12" s="18" t="s">
        <v>166</v>
      </c>
      <c r="C12" s="19">
        <v>2007</v>
      </c>
      <c r="D12" s="19" t="s">
        <v>42</v>
      </c>
      <c r="E12" s="19">
        <v>52.7</v>
      </c>
      <c r="F12" s="30">
        <v>63</v>
      </c>
      <c r="G12" s="20">
        <v>8</v>
      </c>
      <c r="H12" s="19" t="s">
        <v>167</v>
      </c>
      <c r="I12" s="155">
        <v>8.4942129629629617E-2</v>
      </c>
      <c r="J12" s="21"/>
      <c r="K12" s="19">
        <v>1</v>
      </c>
      <c r="L12" s="19" t="s">
        <v>147</v>
      </c>
      <c r="M12" s="19" t="s">
        <v>168</v>
      </c>
    </row>
    <row r="13" spans="1:13" x14ac:dyDescent="0.25">
      <c r="A13" s="17">
        <v>2</v>
      </c>
      <c r="B13" s="18" t="s">
        <v>186</v>
      </c>
      <c r="C13" s="19">
        <v>2004</v>
      </c>
      <c r="D13" s="112" t="s">
        <v>80</v>
      </c>
      <c r="E13" s="19">
        <v>60</v>
      </c>
      <c r="F13" s="30">
        <v>63</v>
      </c>
      <c r="G13" s="20">
        <v>8</v>
      </c>
      <c r="H13" s="19" t="s">
        <v>146</v>
      </c>
      <c r="I13" s="155">
        <v>8.7037037037037038E-2</v>
      </c>
      <c r="J13" s="21"/>
      <c r="K13" s="19">
        <v>2</v>
      </c>
      <c r="L13" s="19">
        <v>18</v>
      </c>
      <c r="M13" s="19" t="s">
        <v>90</v>
      </c>
    </row>
    <row r="14" spans="1:13" ht="15.75" thickBot="1" x14ac:dyDescent="0.3">
      <c r="A14" s="145">
        <v>3</v>
      </c>
      <c r="B14" s="72" t="s">
        <v>187</v>
      </c>
      <c r="C14" s="112">
        <v>2010</v>
      </c>
      <c r="D14" s="112" t="s">
        <v>42</v>
      </c>
      <c r="E14" s="112">
        <v>39.299999999999997</v>
      </c>
      <c r="F14" s="113">
        <v>63</v>
      </c>
      <c r="G14" s="114">
        <v>8</v>
      </c>
      <c r="H14" s="112" t="s">
        <v>188</v>
      </c>
      <c r="I14" s="110"/>
      <c r="J14" s="157">
        <v>0.10249999999999999</v>
      </c>
      <c r="K14" s="112">
        <v>1</v>
      </c>
      <c r="L14" s="112" t="s">
        <v>147</v>
      </c>
      <c r="M14" s="112" t="s">
        <v>189</v>
      </c>
    </row>
    <row r="15" spans="1:13" x14ac:dyDescent="0.25">
      <c r="A15" s="42">
        <v>4</v>
      </c>
      <c r="B15" s="77" t="s">
        <v>177</v>
      </c>
      <c r="C15" s="115">
        <v>1978</v>
      </c>
      <c r="D15" s="115" t="s">
        <v>42</v>
      </c>
      <c r="E15" s="115">
        <v>76</v>
      </c>
      <c r="F15" s="116">
        <v>78</v>
      </c>
      <c r="G15" s="117">
        <v>16</v>
      </c>
      <c r="H15" s="115" t="s">
        <v>178</v>
      </c>
      <c r="I15" s="152">
        <v>5.8969907407407408E-2</v>
      </c>
      <c r="J15" s="118"/>
      <c r="K15" s="115">
        <v>1</v>
      </c>
      <c r="L15" s="115" t="s">
        <v>147</v>
      </c>
      <c r="M15" s="120" t="s">
        <v>179</v>
      </c>
    </row>
    <row r="16" spans="1:13" x14ac:dyDescent="0.25">
      <c r="A16" s="65">
        <v>5</v>
      </c>
      <c r="B16" s="18" t="s">
        <v>180</v>
      </c>
      <c r="C16" s="19">
        <v>1969</v>
      </c>
      <c r="D16" s="19" t="s">
        <v>30</v>
      </c>
      <c r="E16" s="19">
        <v>76</v>
      </c>
      <c r="F16" s="30">
        <v>78</v>
      </c>
      <c r="G16" s="20">
        <v>14</v>
      </c>
      <c r="H16" s="19" t="s">
        <v>181</v>
      </c>
      <c r="I16" s="153">
        <v>6.2442129629629632E-2</v>
      </c>
      <c r="J16" s="109"/>
      <c r="K16" s="19">
        <v>2</v>
      </c>
      <c r="L16" s="19" t="s">
        <v>147</v>
      </c>
      <c r="M16" s="121" t="s">
        <v>185</v>
      </c>
    </row>
    <row r="17" spans="1:13" x14ac:dyDescent="0.25">
      <c r="A17" s="62">
        <v>6</v>
      </c>
      <c r="B17" s="18" t="s">
        <v>142</v>
      </c>
      <c r="C17" s="19">
        <v>2002</v>
      </c>
      <c r="D17" s="19" t="s">
        <v>30</v>
      </c>
      <c r="E17" s="19">
        <v>69</v>
      </c>
      <c r="F17" s="30">
        <v>78</v>
      </c>
      <c r="G17" s="20">
        <v>12</v>
      </c>
      <c r="H17" s="19" t="s">
        <v>163</v>
      </c>
      <c r="I17" s="153">
        <v>5.6250000000000001E-2</v>
      </c>
      <c r="J17" s="109"/>
      <c r="K17" s="19">
        <v>3</v>
      </c>
      <c r="L17" s="19">
        <v>16</v>
      </c>
      <c r="M17" s="121" t="s">
        <v>78</v>
      </c>
    </row>
    <row r="18" spans="1:13" x14ac:dyDescent="0.25">
      <c r="A18" s="65">
        <v>7</v>
      </c>
      <c r="B18" s="18" t="s">
        <v>169</v>
      </c>
      <c r="C18" s="19">
        <v>1966</v>
      </c>
      <c r="D18" s="19" t="s">
        <v>49</v>
      </c>
      <c r="E18" s="19">
        <v>76</v>
      </c>
      <c r="F18" s="30">
        <v>78</v>
      </c>
      <c r="G18" s="20">
        <v>14</v>
      </c>
      <c r="H18" s="19" t="s">
        <v>172</v>
      </c>
      <c r="I18" s="153">
        <v>6.3310185185185178E-2</v>
      </c>
      <c r="J18" s="109"/>
      <c r="K18" s="19">
        <v>4</v>
      </c>
      <c r="L18" s="19" t="s">
        <v>147</v>
      </c>
      <c r="M18" s="121"/>
    </row>
    <row r="19" spans="1:13" x14ac:dyDescent="0.25">
      <c r="A19" s="62">
        <v>8</v>
      </c>
      <c r="B19" s="18" t="s">
        <v>143</v>
      </c>
      <c r="C19" s="19">
        <v>2003</v>
      </c>
      <c r="D19" s="19" t="s">
        <v>30</v>
      </c>
      <c r="E19" s="19">
        <v>70</v>
      </c>
      <c r="F19" s="30">
        <v>78</v>
      </c>
      <c r="G19" s="20">
        <v>12</v>
      </c>
      <c r="H19" s="19" t="s">
        <v>164</v>
      </c>
      <c r="I19" s="153">
        <v>6.5555555555555547E-2</v>
      </c>
      <c r="J19" s="109"/>
      <c r="K19" s="19">
        <v>5</v>
      </c>
      <c r="L19" s="19">
        <v>14</v>
      </c>
      <c r="M19" s="121" t="s">
        <v>78</v>
      </c>
    </row>
    <row r="20" spans="1:13" x14ac:dyDescent="0.25">
      <c r="A20" s="65">
        <v>9</v>
      </c>
      <c r="B20" s="18" t="s">
        <v>170</v>
      </c>
      <c r="C20" s="19">
        <v>1990</v>
      </c>
      <c r="D20" s="19" t="s">
        <v>49</v>
      </c>
      <c r="E20" s="19">
        <v>66</v>
      </c>
      <c r="F20" s="30">
        <v>78</v>
      </c>
      <c r="G20" s="20">
        <v>16</v>
      </c>
      <c r="H20" s="19" t="s">
        <v>171</v>
      </c>
      <c r="I20" s="109"/>
      <c r="J20" s="158">
        <v>6.2152777777777779E-2</v>
      </c>
      <c r="K20" s="19">
        <v>1</v>
      </c>
      <c r="L20" s="19" t="s">
        <v>147</v>
      </c>
      <c r="M20" s="121"/>
    </row>
    <row r="21" spans="1:13" ht="15.75" thickBot="1" x14ac:dyDescent="0.3">
      <c r="A21" s="138">
        <v>10</v>
      </c>
      <c r="B21" s="139" t="s">
        <v>160</v>
      </c>
      <c r="C21" s="130">
        <v>1990</v>
      </c>
      <c r="D21" s="130" t="s">
        <v>42</v>
      </c>
      <c r="E21" s="130">
        <v>77</v>
      </c>
      <c r="F21" s="140">
        <v>78</v>
      </c>
      <c r="G21" s="141">
        <v>8</v>
      </c>
      <c r="H21" s="130" t="s">
        <v>175</v>
      </c>
      <c r="I21" s="143"/>
      <c r="J21" s="159">
        <v>7.8425925925925913E-2</v>
      </c>
      <c r="K21" s="130">
        <v>2</v>
      </c>
      <c r="L21" s="130" t="s">
        <v>147</v>
      </c>
      <c r="M21" s="142"/>
    </row>
    <row r="22" spans="1:13" x14ac:dyDescent="0.25">
      <c r="A22" s="131">
        <v>11</v>
      </c>
      <c r="B22" s="132" t="s">
        <v>88</v>
      </c>
      <c r="C22" s="133">
        <v>1982</v>
      </c>
      <c r="D22" s="133" t="s">
        <v>89</v>
      </c>
      <c r="E22" s="133">
        <v>110</v>
      </c>
      <c r="F22" s="134" t="s">
        <v>55</v>
      </c>
      <c r="G22" s="135">
        <v>20</v>
      </c>
      <c r="H22" s="133" t="s">
        <v>146</v>
      </c>
      <c r="I22" s="156">
        <v>5.5046296296296295E-2</v>
      </c>
      <c r="J22" s="136"/>
      <c r="K22" s="133">
        <v>1</v>
      </c>
      <c r="L22" s="133">
        <v>20</v>
      </c>
      <c r="M22" s="137" t="s">
        <v>90</v>
      </c>
    </row>
    <row r="23" spans="1:13" x14ac:dyDescent="0.25">
      <c r="A23" s="62">
        <v>12</v>
      </c>
      <c r="B23" s="18" t="s">
        <v>71</v>
      </c>
      <c r="C23" s="19">
        <v>1997</v>
      </c>
      <c r="D23" s="19" t="s">
        <v>49</v>
      </c>
      <c r="E23" s="19">
        <v>85</v>
      </c>
      <c r="F23" s="30" t="s">
        <v>55</v>
      </c>
      <c r="G23" s="20">
        <v>16</v>
      </c>
      <c r="H23" s="19" t="s">
        <v>163</v>
      </c>
      <c r="I23" s="155">
        <v>5.3321759259259256E-2</v>
      </c>
      <c r="J23" s="21"/>
      <c r="K23" s="19">
        <v>2</v>
      </c>
      <c r="L23" s="19">
        <v>18</v>
      </c>
      <c r="M23" s="121" t="s">
        <v>125</v>
      </c>
    </row>
    <row r="24" spans="1:13" x14ac:dyDescent="0.25">
      <c r="A24" s="65">
        <v>13</v>
      </c>
      <c r="B24" s="18" t="s">
        <v>176</v>
      </c>
      <c r="C24" s="19">
        <v>1970</v>
      </c>
      <c r="D24" s="19" t="s">
        <v>42</v>
      </c>
      <c r="E24" s="19">
        <v>93</v>
      </c>
      <c r="F24" s="30" t="s">
        <v>55</v>
      </c>
      <c r="G24" s="20">
        <v>16</v>
      </c>
      <c r="H24" s="19" t="s">
        <v>171</v>
      </c>
      <c r="I24" s="153">
        <v>6.5682870370370364E-2</v>
      </c>
      <c r="J24" s="109"/>
      <c r="K24" s="19">
        <v>3</v>
      </c>
      <c r="L24" s="19">
        <v>16</v>
      </c>
      <c r="M24" s="121"/>
    </row>
    <row r="25" spans="1:13" x14ac:dyDescent="0.25">
      <c r="A25" s="62">
        <v>14</v>
      </c>
      <c r="B25" s="18" t="s">
        <v>165</v>
      </c>
      <c r="C25" s="19">
        <v>1978</v>
      </c>
      <c r="D25" s="19" t="s">
        <v>42</v>
      </c>
      <c r="E25" s="19">
        <v>105</v>
      </c>
      <c r="F25" s="30" t="s">
        <v>55</v>
      </c>
      <c r="G25" s="20">
        <v>12</v>
      </c>
      <c r="H25" s="19" t="s">
        <v>146</v>
      </c>
      <c r="I25" s="153">
        <v>7.03125E-2</v>
      </c>
      <c r="J25" s="109"/>
      <c r="K25" s="19">
        <v>4</v>
      </c>
      <c r="L25" s="19">
        <v>15</v>
      </c>
      <c r="M25" s="121" t="s">
        <v>90</v>
      </c>
    </row>
    <row r="26" spans="1:13" x14ac:dyDescent="0.25">
      <c r="A26" s="65">
        <v>15</v>
      </c>
      <c r="B26" s="18" t="s">
        <v>173</v>
      </c>
      <c r="C26" s="19">
        <v>1990</v>
      </c>
      <c r="D26" s="19" t="s">
        <v>85</v>
      </c>
      <c r="E26" s="19">
        <v>103</v>
      </c>
      <c r="F26" s="30" t="s">
        <v>55</v>
      </c>
      <c r="G26" s="20">
        <v>24</v>
      </c>
      <c r="H26" s="19" t="s">
        <v>174</v>
      </c>
      <c r="I26" s="109"/>
      <c r="J26" s="158">
        <v>8.2152777777777783E-2</v>
      </c>
      <c r="K26" s="19">
        <v>1</v>
      </c>
      <c r="L26" s="19" t="s">
        <v>147</v>
      </c>
      <c r="M26" s="121"/>
    </row>
    <row r="27" spans="1:13" x14ac:dyDescent="0.25">
      <c r="A27" s="62">
        <v>16</v>
      </c>
      <c r="B27" s="18" t="s">
        <v>158</v>
      </c>
      <c r="C27" s="19">
        <v>2006</v>
      </c>
      <c r="D27" s="19" t="s">
        <v>42</v>
      </c>
      <c r="E27" s="19">
        <v>90</v>
      </c>
      <c r="F27" s="30" t="s">
        <v>55</v>
      </c>
      <c r="G27" s="20">
        <v>16</v>
      </c>
      <c r="H27" s="19" t="s">
        <v>27</v>
      </c>
      <c r="I27" s="109"/>
      <c r="J27" s="158">
        <v>5.876157407407407E-2</v>
      </c>
      <c r="K27" s="19">
        <v>2</v>
      </c>
      <c r="L27" s="19">
        <v>18</v>
      </c>
      <c r="M27" s="121"/>
    </row>
    <row r="28" spans="1:13" ht="15.75" thickBot="1" x14ac:dyDescent="0.3">
      <c r="A28" s="43">
        <v>17</v>
      </c>
      <c r="B28" s="86" t="s">
        <v>182</v>
      </c>
      <c r="C28" s="122">
        <v>1988</v>
      </c>
      <c r="D28" s="122" t="s">
        <v>85</v>
      </c>
      <c r="E28" s="122">
        <v>85</v>
      </c>
      <c r="F28" s="123" t="s">
        <v>55</v>
      </c>
      <c r="G28" s="124">
        <v>16</v>
      </c>
      <c r="H28" s="122" t="s">
        <v>183</v>
      </c>
      <c r="I28" s="128"/>
      <c r="J28" s="160">
        <v>6.1863425925925926E-2</v>
      </c>
      <c r="K28" s="122">
        <v>3</v>
      </c>
      <c r="L28" s="122" t="s">
        <v>147</v>
      </c>
      <c r="M28" s="126" t="s">
        <v>184</v>
      </c>
    </row>
    <row r="30" spans="1:13" x14ac:dyDescent="0.25">
      <c r="A30" s="189" t="s">
        <v>24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26.25" thickBot="1" x14ac:dyDescent="0.3">
      <c r="A31" s="15" t="s">
        <v>20</v>
      </c>
      <c r="B31" s="12" t="s">
        <v>2</v>
      </c>
      <c r="C31" s="12" t="s">
        <v>3</v>
      </c>
      <c r="D31" s="12" t="s">
        <v>4</v>
      </c>
      <c r="E31" s="12" t="s">
        <v>5</v>
      </c>
      <c r="F31" s="12" t="s">
        <v>6</v>
      </c>
      <c r="G31" s="12" t="s">
        <v>7</v>
      </c>
      <c r="H31" s="12" t="s">
        <v>8</v>
      </c>
      <c r="I31" s="16" t="s">
        <v>162</v>
      </c>
      <c r="J31" s="16" t="s">
        <v>161</v>
      </c>
      <c r="K31" s="12" t="s">
        <v>17</v>
      </c>
      <c r="L31" s="12" t="s">
        <v>13</v>
      </c>
      <c r="M31" s="12" t="s">
        <v>14</v>
      </c>
    </row>
    <row r="32" spans="1:13" x14ac:dyDescent="0.25">
      <c r="A32" s="66">
        <v>1</v>
      </c>
      <c r="B32" s="31" t="s">
        <v>128</v>
      </c>
      <c r="C32" s="101">
        <v>2004</v>
      </c>
      <c r="D32" s="101" t="s">
        <v>42</v>
      </c>
      <c r="E32" s="40">
        <v>47.8</v>
      </c>
      <c r="F32" s="32">
        <v>53</v>
      </c>
      <c r="G32" s="33">
        <v>10</v>
      </c>
      <c r="H32" s="101" t="s">
        <v>146</v>
      </c>
      <c r="I32" s="152">
        <v>5.6250000000000001E-2</v>
      </c>
      <c r="J32" s="146"/>
      <c r="K32" s="115">
        <v>1</v>
      </c>
      <c r="L32" s="115">
        <v>20</v>
      </c>
      <c r="M32" s="34" t="s">
        <v>82</v>
      </c>
    </row>
    <row r="33" spans="1:15" x14ac:dyDescent="0.25">
      <c r="A33" s="62">
        <v>2</v>
      </c>
      <c r="B33" s="9" t="s">
        <v>137</v>
      </c>
      <c r="C33" s="102">
        <v>1989</v>
      </c>
      <c r="D33" s="102" t="s">
        <v>42</v>
      </c>
      <c r="E33" s="51">
        <v>52.9</v>
      </c>
      <c r="F33" s="52">
        <v>53</v>
      </c>
      <c r="G33" s="53">
        <v>8</v>
      </c>
      <c r="H33" s="102" t="s">
        <v>139</v>
      </c>
      <c r="I33" s="153">
        <v>6.3206018518518522E-2</v>
      </c>
      <c r="J33" s="21"/>
      <c r="K33" s="19">
        <v>2</v>
      </c>
      <c r="L33" s="19">
        <v>18</v>
      </c>
      <c r="M33" s="54" t="s">
        <v>140</v>
      </c>
    </row>
    <row r="34" spans="1:15" ht="15.75" thickBot="1" x14ac:dyDescent="0.3">
      <c r="A34" s="63">
        <v>3</v>
      </c>
      <c r="B34" s="35" t="s">
        <v>138</v>
      </c>
      <c r="C34" s="36">
        <v>2000</v>
      </c>
      <c r="D34" s="36" t="s">
        <v>42</v>
      </c>
      <c r="E34" s="41">
        <v>51</v>
      </c>
      <c r="F34" s="37">
        <v>53</v>
      </c>
      <c r="G34" s="38">
        <v>8</v>
      </c>
      <c r="H34" s="36" t="s">
        <v>139</v>
      </c>
      <c r="I34" s="154">
        <v>6.5578703703703708E-2</v>
      </c>
      <c r="J34" s="125"/>
      <c r="K34" s="122">
        <v>3</v>
      </c>
      <c r="L34" s="122">
        <v>16</v>
      </c>
      <c r="M34" s="39" t="s">
        <v>140</v>
      </c>
    </row>
    <row r="35" spans="1:15" x14ac:dyDescent="0.25">
      <c r="A35" s="66">
        <v>4</v>
      </c>
      <c r="B35" s="77" t="s">
        <v>87</v>
      </c>
      <c r="C35" s="115">
        <v>1990</v>
      </c>
      <c r="D35" s="115" t="s">
        <v>65</v>
      </c>
      <c r="E35" s="115">
        <v>63</v>
      </c>
      <c r="F35" s="116">
        <v>63</v>
      </c>
      <c r="G35" s="117">
        <v>12</v>
      </c>
      <c r="H35" s="115" t="s">
        <v>108</v>
      </c>
      <c r="I35" s="152">
        <v>6.0092592592592593E-2</v>
      </c>
      <c r="J35" s="127"/>
      <c r="K35" s="115">
        <v>1</v>
      </c>
      <c r="L35" s="115">
        <v>20</v>
      </c>
      <c r="M35" s="121" t="s">
        <v>78</v>
      </c>
    </row>
    <row r="36" spans="1:15" x14ac:dyDescent="0.25">
      <c r="A36" s="62">
        <v>6</v>
      </c>
      <c r="B36" s="18" t="s">
        <v>94</v>
      </c>
      <c r="C36" s="19">
        <v>1965</v>
      </c>
      <c r="D36" s="19" t="s">
        <v>30</v>
      </c>
      <c r="E36" s="19">
        <v>63</v>
      </c>
      <c r="F36" s="30">
        <v>63</v>
      </c>
      <c r="G36" s="20">
        <v>10</v>
      </c>
      <c r="H36" s="19" t="s">
        <v>146</v>
      </c>
      <c r="I36" s="153">
        <v>5.7812499999999996E-2</v>
      </c>
      <c r="J36" s="111"/>
      <c r="K36" s="19">
        <v>2</v>
      </c>
      <c r="L36" s="19">
        <v>18</v>
      </c>
      <c r="M36" s="121" t="s">
        <v>78</v>
      </c>
    </row>
    <row r="37" spans="1:15" ht="15.75" thickBot="1" x14ac:dyDescent="0.3">
      <c r="A37" s="63">
        <v>5</v>
      </c>
      <c r="B37" s="86" t="s">
        <v>134</v>
      </c>
      <c r="C37" s="122">
        <v>2005</v>
      </c>
      <c r="D37" s="122" t="s">
        <v>30</v>
      </c>
      <c r="E37" s="122">
        <v>63</v>
      </c>
      <c r="F37" s="123">
        <v>63</v>
      </c>
      <c r="G37" s="124">
        <v>8</v>
      </c>
      <c r="H37" s="122" t="s">
        <v>146</v>
      </c>
      <c r="I37" s="154">
        <v>5.6944444444444443E-2</v>
      </c>
      <c r="J37" s="129"/>
      <c r="K37" s="122">
        <v>3</v>
      </c>
      <c r="L37" s="122">
        <v>16</v>
      </c>
      <c r="M37" s="121" t="s">
        <v>78</v>
      </c>
    </row>
    <row r="38" spans="1:15" x14ac:dyDescent="0.25">
      <c r="A38" s="66">
        <v>7</v>
      </c>
      <c r="B38" s="77" t="s">
        <v>159</v>
      </c>
      <c r="C38" s="115">
        <v>1978</v>
      </c>
      <c r="D38" s="115" t="s">
        <v>42</v>
      </c>
      <c r="E38" s="115">
        <v>64</v>
      </c>
      <c r="F38" s="134" t="s">
        <v>56</v>
      </c>
      <c r="G38" s="117">
        <v>6</v>
      </c>
      <c r="H38" s="115" t="s">
        <v>146</v>
      </c>
      <c r="I38" s="152">
        <v>5.4351851851851853E-2</v>
      </c>
      <c r="J38" s="119"/>
      <c r="K38" s="115">
        <v>1</v>
      </c>
      <c r="L38" s="115">
        <v>20</v>
      </c>
      <c r="M38" s="121" t="s">
        <v>78</v>
      </c>
    </row>
    <row r="39" spans="1:15" x14ac:dyDescent="0.25">
      <c r="A39" s="62">
        <v>8</v>
      </c>
      <c r="B39" s="18" t="s">
        <v>106</v>
      </c>
      <c r="C39" s="82">
        <v>2000</v>
      </c>
      <c r="D39" s="82" t="s">
        <v>49</v>
      </c>
      <c r="E39" s="83">
        <v>70.5</v>
      </c>
      <c r="F39" s="30" t="s">
        <v>56</v>
      </c>
      <c r="G39" s="53">
        <v>6</v>
      </c>
      <c r="H39" s="82" t="s">
        <v>27</v>
      </c>
      <c r="I39" s="153">
        <v>5.859953703703704E-2</v>
      </c>
      <c r="J39" s="21"/>
      <c r="K39" s="19">
        <v>2</v>
      </c>
      <c r="L39" s="19">
        <v>18</v>
      </c>
      <c r="M39" s="85" t="s">
        <v>90</v>
      </c>
    </row>
    <row r="40" spans="1:15" ht="15.75" thickBot="1" x14ac:dyDescent="0.3">
      <c r="A40" s="63">
        <v>9</v>
      </c>
      <c r="B40" s="86" t="s">
        <v>100</v>
      </c>
      <c r="C40" s="87">
        <v>2006</v>
      </c>
      <c r="D40" s="87" t="s">
        <v>30</v>
      </c>
      <c r="E40" s="88">
        <v>98.6</v>
      </c>
      <c r="F40" s="30" t="s">
        <v>56</v>
      </c>
      <c r="G40" s="38">
        <v>6</v>
      </c>
      <c r="H40" s="87" t="s">
        <v>101</v>
      </c>
      <c r="I40" s="154">
        <v>6.2349537037037044E-2</v>
      </c>
      <c r="J40" s="125"/>
      <c r="K40" s="122">
        <v>3</v>
      </c>
      <c r="L40" s="122">
        <v>16</v>
      </c>
      <c r="M40" s="90" t="s">
        <v>105</v>
      </c>
    </row>
    <row r="42" spans="1:15" ht="15.75" x14ac:dyDescent="0.25">
      <c r="B42" s="91" t="s">
        <v>113</v>
      </c>
      <c r="C42" s="91" t="s">
        <v>99</v>
      </c>
      <c r="D42" s="91"/>
      <c r="H42" s="91" t="s">
        <v>118</v>
      </c>
      <c r="I42" s="91"/>
      <c r="J42" s="91"/>
      <c r="K42" s="91"/>
      <c r="L42" s="91" t="s">
        <v>86</v>
      </c>
      <c r="M42" s="91"/>
      <c r="N42" s="91"/>
      <c r="O42" s="91"/>
    </row>
  </sheetData>
  <mergeCells count="9">
    <mergeCell ref="A6:M6"/>
    <mergeCell ref="A8:M8"/>
    <mergeCell ref="A10:M10"/>
    <mergeCell ref="A30:M30"/>
    <mergeCell ref="A1:B1"/>
    <mergeCell ref="A2:M2"/>
    <mergeCell ref="A3:M3"/>
    <mergeCell ref="A4:M4"/>
    <mergeCell ref="A5:M5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M26" sqref="M26"/>
    </sheetView>
  </sheetViews>
  <sheetFormatPr defaultRowHeight="15" x14ac:dyDescent="0.25"/>
  <cols>
    <col min="2" max="2" width="30.42578125" customWidth="1"/>
    <col min="3" max="3" width="10.42578125" customWidth="1"/>
    <col min="4" max="4" width="10.140625" customWidth="1"/>
    <col min="5" max="5" width="10.7109375" customWidth="1"/>
    <col min="6" max="6" width="10.140625" customWidth="1"/>
  </cols>
  <sheetData>
    <row r="1" spans="1:8" ht="15.75" x14ac:dyDescent="0.25">
      <c r="A1" s="180" t="s">
        <v>52</v>
      </c>
      <c r="B1" s="180"/>
      <c r="C1" s="22"/>
      <c r="D1" s="22"/>
      <c r="E1" s="22"/>
      <c r="F1" s="22"/>
      <c r="G1" s="22"/>
      <c r="H1" s="23" t="s">
        <v>53</v>
      </c>
    </row>
    <row r="2" spans="1:8" ht="18.75" x14ac:dyDescent="0.3">
      <c r="A2" s="181" t="s">
        <v>21</v>
      </c>
      <c r="B2" s="181"/>
      <c r="C2" s="181"/>
      <c r="D2" s="181"/>
      <c r="E2" s="181"/>
      <c r="F2" s="181"/>
      <c r="G2" s="181"/>
      <c r="H2" s="181"/>
    </row>
    <row r="3" spans="1:8" ht="18.75" x14ac:dyDescent="0.3">
      <c r="A3" s="181" t="s">
        <v>22</v>
      </c>
      <c r="B3" s="181"/>
      <c r="C3" s="181"/>
      <c r="D3" s="181"/>
      <c r="E3" s="181"/>
      <c r="F3" s="181"/>
      <c r="G3" s="181"/>
      <c r="H3" s="181"/>
    </row>
    <row r="4" spans="1:8" ht="18.75" x14ac:dyDescent="0.3">
      <c r="A4" s="181" t="s">
        <v>23</v>
      </c>
      <c r="B4" s="181"/>
      <c r="C4" s="181"/>
      <c r="D4" s="181"/>
      <c r="E4" s="181"/>
      <c r="F4" s="181"/>
      <c r="G4" s="181"/>
      <c r="H4" s="181"/>
    </row>
    <row r="5" spans="1:8" ht="18.75" x14ac:dyDescent="0.3">
      <c r="A5" s="190" t="s">
        <v>31</v>
      </c>
      <c r="B5" s="190"/>
      <c r="C5" s="190"/>
      <c r="D5" s="190"/>
      <c r="E5" s="190"/>
      <c r="F5" s="190"/>
      <c r="G5" s="190"/>
      <c r="H5" s="190"/>
    </row>
    <row r="6" spans="1:8" ht="18.75" x14ac:dyDescent="0.3">
      <c r="A6" s="190" t="s">
        <v>32</v>
      </c>
      <c r="B6" s="190"/>
      <c r="C6" s="190"/>
      <c r="D6" s="190"/>
      <c r="E6" s="190"/>
      <c r="F6" s="190"/>
      <c r="G6" s="190"/>
      <c r="H6" s="190"/>
    </row>
    <row r="7" spans="1:8" ht="15.75" x14ac:dyDescent="0.25">
      <c r="A7" s="24"/>
      <c r="B7" s="24"/>
      <c r="C7" s="24"/>
      <c r="D7" s="24"/>
      <c r="E7" s="24"/>
      <c r="F7" s="24"/>
      <c r="G7" s="24"/>
      <c r="H7" s="24"/>
    </row>
    <row r="8" spans="1:8" ht="15.75" x14ac:dyDescent="0.25">
      <c r="A8" s="169" t="s">
        <v>18</v>
      </c>
      <c r="B8" s="169"/>
      <c r="C8" s="169"/>
      <c r="D8" s="169"/>
      <c r="E8" s="169"/>
      <c r="F8" s="169"/>
      <c r="G8" s="169"/>
      <c r="H8" s="169"/>
    </row>
    <row r="10" spans="1:8" ht="18.75" x14ac:dyDescent="0.3">
      <c r="A10" s="191" t="s">
        <v>20</v>
      </c>
      <c r="B10" s="194" t="s">
        <v>8</v>
      </c>
      <c r="C10" s="192" t="s">
        <v>1</v>
      </c>
      <c r="D10" s="192"/>
      <c r="E10" s="193" t="s">
        <v>59</v>
      </c>
      <c r="F10" s="193"/>
      <c r="G10" s="194" t="s">
        <v>19</v>
      </c>
      <c r="H10" s="194" t="s">
        <v>15</v>
      </c>
    </row>
    <row r="11" spans="1:8" x14ac:dyDescent="0.25">
      <c r="A11" s="191"/>
      <c r="B11" s="195"/>
      <c r="C11" s="197" t="s">
        <v>141</v>
      </c>
      <c r="D11" s="199" t="s">
        <v>12</v>
      </c>
      <c r="E11" s="201" t="s">
        <v>141</v>
      </c>
      <c r="F11" s="203" t="s">
        <v>12</v>
      </c>
      <c r="G11" s="195"/>
      <c r="H11" s="195"/>
    </row>
    <row r="12" spans="1:8" x14ac:dyDescent="0.25">
      <c r="A12" s="191"/>
      <c r="B12" s="196"/>
      <c r="C12" s="198"/>
      <c r="D12" s="200"/>
      <c r="E12" s="202"/>
      <c r="F12" s="204"/>
      <c r="G12" s="196"/>
      <c r="H12" s="196"/>
    </row>
    <row r="13" spans="1:8" x14ac:dyDescent="0.25">
      <c r="A13" s="25">
        <v>1</v>
      </c>
      <c r="B13" s="95" t="s">
        <v>193</v>
      </c>
      <c r="C13" s="28">
        <v>6</v>
      </c>
      <c r="D13" s="28">
        <v>116</v>
      </c>
      <c r="E13" s="27">
        <v>1</v>
      </c>
      <c r="F13" s="27">
        <v>20</v>
      </c>
      <c r="G13" s="26">
        <f t="shared" ref="G13:G31" si="0">D13+F13</f>
        <v>136</v>
      </c>
      <c r="H13" s="26">
        <v>1</v>
      </c>
    </row>
    <row r="14" spans="1:8" x14ac:dyDescent="0.25">
      <c r="A14" s="25">
        <v>2</v>
      </c>
      <c r="B14" s="97" t="s">
        <v>101</v>
      </c>
      <c r="C14" s="28">
        <v>6</v>
      </c>
      <c r="D14" s="28">
        <v>102</v>
      </c>
      <c r="E14" s="27">
        <v>1</v>
      </c>
      <c r="F14" s="27">
        <v>16</v>
      </c>
      <c r="G14" s="26">
        <f t="shared" si="0"/>
        <v>118</v>
      </c>
      <c r="H14" s="26">
        <v>2</v>
      </c>
    </row>
    <row r="15" spans="1:8" x14ac:dyDescent="0.25">
      <c r="A15" s="25">
        <v>3</v>
      </c>
      <c r="B15" s="95" t="s">
        <v>195</v>
      </c>
      <c r="C15" s="28">
        <v>3</v>
      </c>
      <c r="D15" s="28">
        <v>71</v>
      </c>
      <c r="E15" s="27">
        <v>1</v>
      </c>
      <c r="F15" s="27">
        <v>18</v>
      </c>
      <c r="G15" s="26">
        <f t="shared" si="0"/>
        <v>89</v>
      </c>
      <c r="H15" s="26">
        <v>3</v>
      </c>
    </row>
    <row r="16" spans="1:8" x14ac:dyDescent="0.25">
      <c r="A16" s="25">
        <v>4</v>
      </c>
      <c r="B16" s="95" t="s">
        <v>119</v>
      </c>
      <c r="C16" s="28">
        <v>5</v>
      </c>
      <c r="D16" s="28">
        <v>85</v>
      </c>
      <c r="E16" s="27"/>
      <c r="F16" s="27"/>
      <c r="G16" s="26">
        <f t="shared" si="0"/>
        <v>85</v>
      </c>
      <c r="H16" s="26">
        <v>4</v>
      </c>
    </row>
    <row r="17" spans="1:8" x14ac:dyDescent="0.25">
      <c r="A17" s="25">
        <v>5</v>
      </c>
      <c r="B17" s="95" t="s">
        <v>108</v>
      </c>
      <c r="C17" s="28">
        <v>3</v>
      </c>
      <c r="D17" s="28">
        <v>60</v>
      </c>
      <c r="E17" s="27">
        <v>1</v>
      </c>
      <c r="F17" s="27">
        <v>20</v>
      </c>
      <c r="G17" s="26">
        <f t="shared" si="0"/>
        <v>80</v>
      </c>
      <c r="H17" s="26">
        <v>5</v>
      </c>
    </row>
    <row r="18" spans="1:8" x14ac:dyDescent="0.25">
      <c r="A18" s="25">
        <v>6</v>
      </c>
      <c r="B18" s="95" t="s">
        <v>163</v>
      </c>
      <c r="C18" s="28">
        <v>2</v>
      </c>
      <c r="D18" s="28">
        <v>38</v>
      </c>
      <c r="E18" s="27">
        <v>2</v>
      </c>
      <c r="F18" s="27">
        <v>34</v>
      </c>
      <c r="G18" s="26">
        <f t="shared" si="0"/>
        <v>72</v>
      </c>
      <c r="H18" s="26">
        <v>6</v>
      </c>
    </row>
    <row r="19" spans="1:8" x14ac:dyDescent="0.25">
      <c r="A19" s="25">
        <v>7</v>
      </c>
      <c r="B19" s="95" t="s">
        <v>139</v>
      </c>
      <c r="C19" s="28">
        <v>2</v>
      </c>
      <c r="D19" s="28">
        <v>34</v>
      </c>
      <c r="E19" s="27">
        <v>2</v>
      </c>
      <c r="F19" s="27">
        <v>34</v>
      </c>
      <c r="G19" s="26">
        <f t="shared" si="0"/>
        <v>68</v>
      </c>
      <c r="H19" s="26">
        <v>7</v>
      </c>
    </row>
    <row r="20" spans="1:8" x14ac:dyDescent="0.25">
      <c r="A20" s="25">
        <v>8</v>
      </c>
      <c r="B20" s="96" t="s">
        <v>27</v>
      </c>
      <c r="C20" s="28">
        <v>3</v>
      </c>
      <c r="D20" s="28">
        <v>49</v>
      </c>
      <c r="E20" s="27">
        <v>1</v>
      </c>
      <c r="F20" s="27">
        <v>18</v>
      </c>
      <c r="G20" s="26">
        <f t="shared" si="0"/>
        <v>67</v>
      </c>
      <c r="H20" s="26">
        <v>8</v>
      </c>
    </row>
    <row r="21" spans="1:8" x14ac:dyDescent="0.25">
      <c r="A21" s="25">
        <v>9</v>
      </c>
      <c r="B21" s="95" t="s">
        <v>112</v>
      </c>
      <c r="C21" s="28">
        <v>2</v>
      </c>
      <c r="D21" s="28">
        <v>40</v>
      </c>
      <c r="E21" s="27"/>
      <c r="F21" s="27"/>
      <c r="G21" s="26">
        <f t="shared" si="0"/>
        <v>40</v>
      </c>
      <c r="H21" s="26">
        <v>9</v>
      </c>
    </row>
    <row r="22" spans="1:8" x14ac:dyDescent="0.25">
      <c r="A22" s="25">
        <v>10</v>
      </c>
      <c r="B22" s="94" t="s">
        <v>37</v>
      </c>
      <c r="C22" s="28">
        <v>2</v>
      </c>
      <c r="D22" s="28">
        <v>39</v>
      </c>
      <c r="E22" s="27"/>
      <c r="F22" s="27"/>
      <c r="G22" s="26">
        <f t="shared" si="0"/>
        <v>39</v>
      </c>
      <c r="H22" s="26">
        <v>10</v>
      </c>
    </row>
    <row r="23" spans="1:8" x14ac:dyDescent="0.25">
      <c r="A23" s="25">
        <v>11</v>
      </c>
      <c r="B23" s="95" t="s">
        <v>91</v>
      </c>
      <c r="C23" s="28">
        <v>2</v>
      </c>
      <c r="D23" s="28">
        <v>34</v>
      </c>
      <c r="E23" s="27"/>
      <c r="F23" s="27"/>
      <c r="G23" s="26">
        <f t="shared" si="0"/>
        <v>34</v>
      </c>
      <c r="H23" s="26">
        <v>11</v>
      </c>
    </row>
    <row r="24" spans="1:8" x14ac:dyDescent="0.25">
      <c r="A24" s="25">
        <v>12</v>
      </c>
      <c r="B24" s="95" t="s">
        <v>164</v>
      </c>
      <c r="C24" s="28">
        <v>1</v>
      </c>
      <c r="D24" s="28">
        <v>18</v>
      </c>
      <c r="E24" s="27">
        <v>1</v>
      </c>
      <c r="F24" s="27">
        <v>14</v>
      </c>
      <c r="G24" s="26">
        <f t="shared" si="0"/>
        <v>32</v>
      </c>
      <c r="H24" s="26">
        <v>12</v>
      </c>
    </row>
    <row r="25" spans="1:8" x14ac:dyDescent="0.25">
      <c r="A25" s="25">
        <v>13</v>
      </c>
      <c r="B25" s="95" t="s">
        <v>45</v>
      </c>
      <c r="C25" s="28">
        <v>2</v>
      </c>
      <c r="D25" s="28">
        <v>31</v>
      </c>
      <c r="E25" s="27"/>
      <c r="F25" s="27"/>
      <c r="G25" s="26">
        <f t="shared" si="0"/>
        <v>31</v>
      </c>
      <c r="H25" s="26">
        <v>13</v>
      </c>
    </row>
    <row r="26" spans="1:8" x14ac:dyDescent="0.25">
      <c r="A26" s="25">
        <v>14</v>
      </c>
      <c r="B26" s="95" t="s">
        <v>45</v>
      </c>
      <c r="C26" s="28">
        <v>2</v>
      </c>
      <c r="D26" s="28">
        <v>31</v>
      </c>
      <c r="E26" s="27"/>
      <c r="F26" s="27"/>
      <c r="G26" s="26">
        <f t="shared" si="0"/>
        <v>31</v>
      </c>
      <c r="H26" s="26">
        <v>14</v>
      </c>
    </row>
    <row r="27" spans="1:8" x14ac:dyDescent="0.25">
      <c r="A27" s="25">
        <v>15</v>
      </c>
      <c r="B27" s="95" t="s">
        <v>61</v>
      </c>
      <c r="C27" s="28">
        <v>2</v>
      </c>
      <c r="D27" s="28">
        <v>30</v>
      </c>
      <c r="E27" s="27"/>
      <c r="F27" s="27"/>
      <c r="G27" s="26">
        <f t="shared" si="0"/>
        <v>30</v>
      </c>
      <c r="H27" s="26">
        <v>15</v>
      </c>
    </row>
    <row r="28" spans="1:8" x14ac:dyDescent="0.25">
      <c r="A28" s="25">
        <v>16</v>
      </c>
      <c r="B28" s="95" t="s">
        <v>81</v>
      </c>
      <c r="C28" s="28">
        <v>2</v>
      </c>
      <c r="D28" s="28">
        <v>30</v>
      </c>
      <c r="E28" s="27"/>
      <c r="F28" s="27"/>
      <c r="G28" s="26">
        <f t="shared" si="0"/>
        <v>30</v>
      </c>
      <c r="H28" s="26">
        <v>16</v>
      </c>
    </row>
    <row r="29" spans="1:8" x14ac:dyDescent="0.25">
      <c r="A29" s="25">
        <v>17</v>
      </c>
      <c r="B29" s="94" t="s">
        <v>39</v>
      </c>
      <c r="C29" s="28">
        <v>1</v>
      </c>
      <c r="D29" s="28">
        <v>20</v>
      </c>
      <c r="E29" s="27"/>
      <c r="F29" s="27"/>
      <c r="G29" s="26">
        <f t="shared" si="0"/>
        <v>20</v>
      </c>
      <c r="H29" s="26">
        <v>17</v>
      </c>
    </row>
    <row r="30" spans="1:8" x14ac:dyDescent="0.25">
      <c r="A30" s="25">
        <v>18</v>
      </c>
      <c r="B30" s="95" t="s">
        <v>50</v>
      </c>
      <c r="C30" s="28">
        <v>1</v>
      </c>
      <c r="D30" s="28">
        <v>20</v>
      </c>
      <c r="E30" s="27"/>
      <c r="F30" s="27"/>
      <c r="G30" s="26">
        <f t="shared" si="0"/>
        <v>20</v>
      </c>
      <c r="H30" s="26">
        <v>18</v>
      </c>
    </row>
    <row r="31" spans="1:8" x14ac:dyDescent="0.25">
      <c r="A31" s="25">
        <v>19</v>
      </c>
      <c r="B31" s="95" t="s">
        <v>96</v>
      </c>
      <c r="C31" s="28">
        <v>1</v>
      </c>
      <c r="D31" s="28">
        <v>18</v>
      </c>
      <c r="E31" s="27"/>
      <c r="F31" s="27"/>
      <c r="G31" s="26">
        <f t="shared" si="0"/>
        <v>18</v>
      </c>
      <c r="H31" s="26">
        <v>19</v>
      </c>
    </row>
    <row r="33" spans="2:7" ht="15.75" x14ac:dyDescent="0.25">
      <c r="B33" s="91" t="s">
        <v>113</v>
      </c>
      <c r="C33" s="91" t="s">
        <v>99</v>
      </c>
      <c r="E33" s="91" t="s">
        <v>118</v>
      </c>
      <c r="G33" s="91" t="s">
        <v>86</v>
      </c>
    </row>
  </sheetData>
  <sortState ref="B14:G31">
    <sortCondition descending="1" ref="G14:G31"/>
  </sortState>
  <mergeCells count="17">
    <mergeCell ref="A6:H6"/>
    <mergeCell ref="A8:H8"/>
    <mergeCell ref="A10:A12"/>
    <mergeCell ref="C10:D10"/>
    <mergeCell ref="E10:F10"/>
    <mergeCell ref="G10:G12"/>
    <mergeCell ref="H10:H12"/>
    <mergeCell ref="B10:B12"/>
    <mergeCell ref="C11:C12"/>
    <mergeCell ref="D11:D12"/>
    <mergeCell ref="E11:E12"/>
    <mergeCell ref="F11:F12"/>
    <mergeCell ref="A1:B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Двоеборье</vt:lpstr>
      <vt:lpstr>Марафоны</vt:lpstr>
      <vt:lpstr>Командный</vt:lpstr>
      <vt:lpstr>Двоеборье!Область_печати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2023-01-13T08:54:00Z</dcterms:modified>
</cp:coreProperties>
</file>