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50" tabRatio="570" firstSheet="3" activeTab="10"/>
  </bookViews>
  <sheets>
    <sheet name="Лист2" sheetId="17" r:id="rId1"/>
    <sheet name="Эстафета" sheetId="18" r:id="rId2"/>
    <sheet name="Двоеборье" sheetId="1" r:id="rId3"/>
    <sheet name="ДЦ" sheetId="4" r:id="rId4"/>
    <sheet name="АГР" sheetId="7" r:id="rId5"/>
    <sheet name="Толчок" sheetId="6" r:id="rId6"/>
    <sheet name="Рывок" sheetId="5" r:id="rId7"/>
    <sheet name="Гиревая гонка" sheetId="10" r:id="rId8"/>
    <sheet name="Рывок 2ух гирь" sheetId="15" r:id="rId9"/>
    <sheet name="Марафон" sheetId="16" r:id="rId10"/>
    <sheet name="Командный" sheetId="12" r:id="rId11"/>
  </sheets>
  <definedNames>
    <definedName name="_xlnm.Print_Area" localSheetId="4">АГР!$A$1:$N$14</definedName>
    <definedName name="_xlnm.Print_Area" localSheetId="2">Двоеборье!$A$1:$R$18</definedName>
    <definedName name="_xlnm.Print_Area" localSheetId="6">Рывок!$A$1:$O$11</definedName>
    <definedName name="_xlnm.Print_Area" localSheetId="8">'Рывок 2ух гирь'!$A$1:$Q$14</definedName>
    <definedName name="_xlnm.Print_Area" localSheetId="5">Толчок!$A$1:$P$18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2" l="1"/>
  <c r="H22" i="12"/>
  <c r="K22" i="12"/>
  <c r="N22" i="12"/>
  <c r="Q22" i="12"/>
  <c r="T22" i="12"/>
  <c r="W22" i="12"/>
  <c r="Z22" i="12"/>
  <c r="W14" i="12"/>
  <c r="W13" i="12"/>
  <c r="W17" i="12"/>
  <c r="W21" i="12"/>
  <c r="W23" i="12"/>
  <c r="W18" i="12"/>
  <c r="W24" i="12"/>
  <c r="W19" i="12"/>
  <c r="W12" i="12"/>
  <c r="W16" i="12"/>
  <c r="W25" i="12"/>
  <c r="W20" i="12"/>
  <c r="W29" i="12"/>
  <c r="W30" i="12"/>
  <c r="W26" i="12"/>
  <c r="W31" i="12"/>
  <c r="W27" i="12"/>
  <c r="W32" i="12"/>
  <c r="W33" i="12"/>
  <c r="W34" i="12"/>
  <c r="W35" i="12"/>
  <c r="W28" i="12"/>
  <c r="W15" i="12"/>
  <c r="T14" i="12"/>
  <c r="T13" i="12"/>
  <c r="T17" i="12"/>
  <c r="T21" i="12"/>
  <c r="T23" i="12"/>
  <c r="T18" i="12"/>
  <c r="T24" i="12"/>
  <c r="T19" i="12"/>
  <c r="T12" i="12"/>
  <c r="T16" i="12"/>
  <c r="T25" i="12"/>
  <c r="T20" i="12"/>
  <c r="T29" i="12"/>
  <c r="T30" i="12"/>
  <c r="T26" i="12"/>
  <c r="T31" i="12"/>
  <c r="T27" i="12"/>
  <c r="T32" i="12"/>
  <c r="T33" i="12"/>
  <c r="T34" i="12"/>
  <c r="T35" i="12"/>
  <c r="T28" i="12"/>
  <c r="T15" i="12"/>
  <c r="Q14" i="12"/>
  <c r="Q13" i="12"/>
  <c r="Q17" i="12"/>
  <c r="Q21" i="12"/>
  <c r="Q23" i="12"/>
  <c r="Q18" i="12"/>
  <c r="Q24" i="12"/>
  <c r="Q19" i="12"/>
  <c r="Q12" i="12"/>
  <c r="Q16" i="12"/>
  <c r="Q25" i="12"/>
  <c r="Q20" i="12"/>
  <c r="Q29" i="12"/>
  <c r="Q30" i="12"/>
  <c r="Q26" i="12"/>
  <c r="Q31" i="12"/>
  <c r="Q27" i="12"/>
  <c r="Q32" i="12"/>
  <c r="Q33" i="12"/>
  <c r="Q34" i="12"/>
  <c r="Q35" i="12"/>
  <c r="Q28" i="12"/>
  <c r="Q15" i="12"/>
  <c r="N14" i="12"/>
  <c r="N13" i="12"/>
  <c r="N17" i="12"/>
  <c r="N21" i="12"/>
  <c r="N23" i="12"/>
  <c r="N18" i="12"/>
  <c r="N24" i="12"/>
  <c r="N19" i="12"/>
  <c r="N12" i="12"/>
  <c r="N16" i="12"/>
  <c r="N25" i="12"/>
  <c r="N20" i="12"/>
  <c r="N29" i="12"/>
  <c r="N30" i="12"/>
  <c r="N26" i="12"/>
  <c r="N31" i="12"/>
  <c r="N27" i="12"/>
  <c r="N32" i="12"/>
  <c r="N33" i="12"/>
  <c r="N34" i="12"/>
  <c r="N35" i="12"/>
  <c r="N28" i="12"/>
  <c r="N15" i="12"/>
  <c r="K14" i="12"/>
  <c r="K13" i="12"/>
  <c r="K17" i="12"/>
  <c r="K21" i="12"/>
  <c r="K23" i="12"/>
  <c r="K18" i="12"/>
  <c r="K24" i="12"/>
  <c r="K19" i="12"/>
  <c r="K12" i="12"/>
  <c r="K16" i="12"/>
  <c r="K25" i="12"/>
  <c r="K20" i="12"/>
  <c r="K29" i="12"/>
  <c r="K30" i="12"/>
  <c r="K26" i="12"/>
  <c r="K31" i="12"/>
  <c r="K27" i="12"/>
  <c r="K32" i="12"/>
  <c r="K33" i="12"/>
  <c r="K34" i="12"/>
  <c r="K35" i="12"/>
  <c r="K28" i="12"/>
  <c r="K15" i="12"/>
  <c r="H14" i="12"/>
  <c r="H13" i="12"/>
  <c r="H17" i="12"/>
  <c r="H21" i="12"/>
  <c r="H23" i="12"/>
  <c r="H18" i="12"/>
  <c r="H24" i="12"/>
  <c r="H19" i="12"/>
  <c r="H12" i="12"/>
  <c r="H16" i="12"/>
  <c r="H25" i="12"/>
  <c r="H20" i="12"/>
  <c r="H29" i="12"/>
  <c r="H30" i="12"/>
  <c r="H26" i="12"/>
  <c r="H31" i="12"/>
  <c r="H27" i="12"/>
  <c r="H32" i="12"/>
  <c r="H33" i="12"/>
  <c r="H34" i="12"/>
  <c r="H35" i="12"/>
  <c r="H28" i="12"/>
  <c r="H15" i="12"/>
  <c r="E14" i="12"/>
  <c r="E13" i="12"/>
  <c r="E17" i="12"/>
  <c r="E21" i="12"/>
  <c r="E23" i="12"/>
  <c r="E18" i="12"/>
  <c r="E24" i="12"/>
  <c r="E19" i="12"/>
  <c r="E12" i="12"/>
  <c r="E16" i="12"/>
  <c r="E25" i="12"/>
  <c r="E20" i="12"/>
  <c r="E29" i="12"/>
  <c r="E30" i="12"/>
  <c r="E26" i="12"/>
  <c r="E31" i="12"/>
  <c r="E27" i="12"/>
  <c r="E32" i="12"/>
  <c r="E33" i="12"/>
  <c r="E34" i="12"/>
  <c r="E35" i="12"/>
  <c r="E28" i="12"/>
  <c r="E15" i="12"/>
  <c r="Z14" i="12"/>
  <c r="Z13" i="12"/>
  <c r="Z17" i="12"/>
  <c r="Z21" i="12"/>
  <c r="Z23" i="12"/>
  <c r="Z18" i="12"/>
  <c r="Z24" i="12"/>
  <c r="Z19" i="12"/>
  <c r="Z12" i="12"/>
  <c r="Z16" i="12"/>
  <c r="Z25" i="12"/>
  <c r="Z20" i="12"/>
  <c r="Z29" i="12"/>
  <c r="Z30" i="12"/>
  <c r="Z26" i="12"/>
  <c r="Z31" i="12"/>
  <c r="Z27" i="12"/>
  <c r="Z32" i="12"/>
  <c r="Z33" i="12"/>
  <c r="Z34" i="12"/>
  <c r="Z35" i="12"/>
  <c r="Z28" i="12"/>
  <c r="Z15" i="12"/>
  <c r="B15" i="18"/>
  <c r="B11" i="18"/>
  <c r="B18" i="18"/>
  <c r="M13" i="15"/>
  <c r="M12" i="15"/>
  <c r="L30" i="5"/>
  <c r="L28" i="5"/>
  <c r="L26" i="5"/>
  <c r="L15" i="5"/>
  <c r="L12" i="5"/>
  <c r="M15" i="6"/>
  <c r="M12" i="6"/>
  <c r="J21" i="7"/>
  <c r="J19" i="7"/>
  <c r="J14" i="7"/>
  <c r="J12" i="7"/>
  <c r="M22" i="1"/>
  <c r="M19" i="1"/>
  <c r="D26" i="5"/>
  <c r="M15" i="1"/>
  <c r="M13" i="1"/>
  <c r="D22" i="5"/>
  <c r="D28" i="5"/>
  <c r="D30" i="5"/>
  <c r="D21" i="5"/>
  <c r="M21" i="1"/>
  <c r="D24" i="4"/>
  <c r="D25" i="4"/>
  <c r="M18" i="1"/>
  <c r="L17" i="1"/>
  <c r="N17" i="1"/>
  <c r="M12" i="1"/>
</calcChain>
</file>

<file path=xl/sharedStrings.xml><?xml version="1.0" encoding="utf-8"?>
<sst xmlns="http://schemas.openxmlformats.org/spreadsheetml/2006/main" count="1063" uniqueCount="293">
  <si>
    <t>МИРОВАЯ АССОЦИАЦИЯ КЛУБОВ ГИРЕВОГО СПОРТА</t>
  </si>
  <si>
    <t>РОССИЙСКИЙ СОЮЗ ГИРЕВОГО СПОРТА</t>
  </si>
  <si>
    <t>ПРОТОКОЛ</t>
  </si>
  <si>
    <t>Двоеборье</t>
  </si>
  <si>
    <t xml:space="preserve"> МУЖЧИНЫ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</si>
  <si>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</si>
  <si>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</si>
  <si>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</si>
  <si>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</si>
  <si>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</si>
  <si>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</si>
  <si>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</si>
  <si>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Толчок</t>
  </si>
  <si>
    <t xml:space="preserve"> Рывок Сумма </t>
  </si>
  <si>
    <t xml:space="preserve"> Рывок</t>
  </si>
  <si>
    <t>Двоеборье 5 минут</t>
  </si>
  <si>
    <t>Двоеборье 10 минут</t>
  </si>
  <si>
    <t>Очки</t>
  </si>
  <si>
    <t xml:space="preserve"> Место</t>
  </si>
  <si>
    <t>Очки в команду</t>
  </si>
  <si>
    <t>Тренер</t>
  </si>
  <si>
    <t>Место</t>
  </si>
  <si>
    <t>Жим</t>
  </si>
  <si>
    <t>Длинный цикл</t>
  </si>
  <si>
    <t>Рывок</t>
  </si>
  <si>
    <t>Рывок 5 минут</t>
  </si>
  <si>
    <t>Рывок 10 минут</t>
  </si>
  <si>
    <t>Толчок 5 минут</t>
  </si>
  <si>
    <t>Толчок 3 минуты</t>
  </si>
  <si>
    <t>АГР 12 минут</t>
  </si>
  <si>
    <t>Армейский гиревой рывок</t>
  </si>
  <si>
    <t>ДЦ</t>
  </si>
  <si>
    <t>Мужчины</t>
  </si>
  <si>
    <t xml:space="preserve">Место </t>
  </si>
  <si>
    <t>Уровень</t>
  </si>
  <si>
    <t>Подьемы</t>
  </si>
  <si>
    <t>Гиревая гонка</t>
  </si>
  <si>
    <t xml:space="preserve">Командный зачет </t>
  </si>
  <si>
    <t>Армейский рывок</t>
  </si>
  <si>
    <t>Толчок 1 минута</t>
  </si>
  <si>
    <t>Ветераны 40-49</t>
  </si>
  <si>
    <t>Ветераны 50-59</t>
  </si>
  <si>
    <t>№</t>
  </si>
  <si>
    <t xml:space="preserve">ДЦ </t>
  </si>
  <si>
    <t>Женщины</t>
  </si>
  <si>
    <t>Полурыок 3 минуты</t>
  </si>
  <si>
    <t>Полурывок 5 минут</t>
  </si>
  <si>
    <t>Рывок 2 гирь 1 мин</t>
  </si>
  <si>
    <t>Рывок 2 гирь 3 мин</t>
  </si>
  <si>
    <t>Рывок 2ух гирь</t>
  </si>
  <si>
    <t>I</t>
  </si>
  <si>
    <t>Б/Р</t>
  </si>
  <si>
    <t>Долгов Сергей</t>
  </si>
  <si>
    <t>КМС</t>
  </si>
  <si>
    <t>Белозерское ДЮСШ</t>
  </si>
  <si>
    <t>Полозюк Владислав</t>
  </si>
  <si>
    <t>СТИМ</t>
  </si>
  <si>
    <t>Шанин Александр</t>
  </si>
  <si>
    <t>МСМК</t>
  </si>
  <si>
    <t>Мальчики до 12 лет</t>
  </si>
  <si>
    <t>Атлет</t>
  </si>
  <si>
    <t>Сумма очков</t>
  </si>
  <si>
    <t>ДЦ 10 минут</t>
  </si>
  <si>
    <t>ДЦ 5 минут</t>
  </si>
  <si>
    <t>ДЦ 3 минуты</t>
  </si>
  <si>
    <t>Вет. Юн.</t>
  </si>
  <si>
    <t>Взр.</t>
  </si>
  <si>
    <t xml:space="preserve">Сумма участников </t>
  </si>
  <si>
    <t>Беглов Ибрагим </t>
  </si>
  <si>
    <t>Большой куш</t>
  </si>
  <si>
    <t>Макаров Андрей</t>
  </si>
  <si>
    <t>Брусницын Илья</t>
  </si>
  <si>
    <t>Фомин Анатолий </t>
  </si>
  <si>
    <t>Шайхутдинов Руслан</t>
  </si>
  <si>
    <t>АТЛЕТ</t>
  </si>
  <si>
    <t>Брусницын Степан</t>
  </si>
  <si>
    <t>Вдовин Антон</t>
  </si>
  <si>
    <t>Юноши до 18 лет</t>
  </si>
  <si>
    <t>ЛИЧНО</t>
  </si>
  <si>
    <t>Спартак</t>
  </si>
  <si>
    <t>Ветераны Женщины 40-49</t>
  </si>
  <si>
    <t>Лутошкина Лариса</t>
  </si>
  <si>
    <t>16-18 июня 2023 год</t>
  </si>
  <si>
    <t>Белые ночи</t>
  </si>
  <si>
    <t>Международная серия гран при по гиревому спорту</t>
  </si>
  <si>
    <t>г.Санкт-Петербург</t>
  </si>
  <si>
    <t xml:space="preserve">Международная серия гран при по гиревому спорту
в рамках международного фестиваля гири
</t>
  </si>
  <si>
    <t>Лихтинов Николай Михайлович</t>
  </si>
  <si>
    <t>МС</t>
  </si>
  <si>
    <t>Мурманск Атом Флот-Краснодар</t>
  </si>
  <si>
    <t>Бегонюк Дмитрий</t>
  </si>
  <si>
    <t>Лично</t>
  </si>
  <si>
    <t>60 мин</t>
  </si>
  <si>
    <t>30 мин</t>
  </si>
  <si>
    <t>Рачинский С.А.</t>
  </si>
  <si>
    <t>Мосягин Егор</t>
  </si>
  <si>
    <t>Ратников Никита</t>
  </si>
  <si>
    <t>Вовробьев А.Н.</t>
  </si>
  <si>
    <t>Рывок 1 мин</t>
  </si>
  <si>
    <t>24+24</t>
  </si>
  <si>
    <t>Киселев Дмитрий</t>
  </si>
  <si>
    <t>Самостоятельно</t>
  </si>
  <si>
    <t>Чендылов Александр</t>
  </si>
  <si>
    <t>ВИИТ</t>
  </si>
  <si>
    <t>Катаев И.В.</t>
  </si>
  <si>
    <t>32+32</t>
  </si>
  <si>
    <t>Минаков Владимир</t>
  </si>
  <si>
    <t>Большой Куш</t>
  </si>
  <si>
    <t>Хвостов А.</t>
  </si>
  <si>
    <t>Иванов Кирилл</t>
  </si>
  <si>
    <t>СПб ТК</t>
  </si>
  <si>
    <t>Резонов А.В.</t>
  </si>
  <si>
    <t>Гири</t>
  </si>
  <si>
    <t>ФИО</t>
  </si>
  <si>
    <t>Время</t>
  </si>
  <si>
    <t>Дисциплина</t>
  </si>
  <si>
    <t>Результат</t>
  </si>
  <si>
    <t>Гока 1000</t>
  </si>
  <si>
    <t>Гока 1500</t>
  </si>
  <si>
    <t>10 мин</t>
  </si>
  <si>
    <t>12 мин</t>
  </si>
  <si>
    <t>1 мин</t>
  </si>
  <si>
    <t>Маклаков Назар</t>
  </si>
  <si>
    <t>ДВ</t>
  </si>
  <si>
    <t>Ломоносов Константин</t>
  </si>
  <si>
    <t>4+4</t>
  </si>
  <si>
    <t>8+8</t>
  </si>
  <si>
    <t>ГБОУ ИТШ №777 СПб</t>
  </si>
  <si>
    <t>Глязинтинов Д.А.</t>
  </si>
  <si>
    <t>Белоусов Тимофей</t>
  </si>
  <si>
    <t>6+6</t>
  </si>
  <si>
    <t>Ватаман Михаил</t>
  </si>
  <si>
    <t>16+16</t>
  </si>
  <si>
    <t>Подпружников Алексей</t>
  </si>
  <si>
    <t>Тосно</t>
  </si>
  <si>
    <t>Умнов Артем</t>
  </si>
  <si>
    <t>Александров Алексей</t>
  </si>
  <si>
    <t>Тимошенко Сергей</t>
  </si>
  <si>
    <t>Бабаян Мартин</t>
  </si>
  <si>
    <t>Капалыгина Татьяна</t>
  </si>
  <si>
    <t>АГР</t>
  </si>
  <si>
    <t>Величко Захар</t>
  </si>
  <si>
    <t>Миронов Андрей</t>
  </si>
  <si>
    <t>Денисов Иван</t>
  </si>
  <si>
    <t>28+28</t>
  </si>
  <si>
    <t>Виноградов Михаил</t>
  </si>
  <si>
    <t>Гонка250</t>
  </si>
  <si>
    <t>Минзаренко Р.Н.</t>
  </si>
  <si>
    <t>5 мин</t>
  </si>
  <si>
    <t>Центр гиревого спорта</t>
  </si>
  <si>
    <t>мсмк</t>
  </si>
  <si>
    <t>Урсул Вадим</t>
  </si>
  <si>
    <t>Лазарева А</t>
  </si>
  <si>
    <t xml:space="preserve">Ильин  Артем </t>
  </si>
  <si>
    <t>13+13</t>
  </si>
  <si>
    <t>Chot Jung Woo</t>
  </si>
  <si>
    <t>Денисов И.Н.</t>
  </si>
  <si>
    <t>Haneol Kim</t>
  </si>
  <si>
    <t>Ильин Артем</t>
  </si>
  <si>
    <t>Kettlebell Squad</t>
  </si>
  <si>
    <t>Korea</t>
  </si>
  <si>
    <t>Маух И.А., Маух С.А.</t>
  </si>
  <si>
    <t>Толчок 10 минут</t>
  </si>
  <si>
    <t>78+</t>
  </si>
  <si>
    <t>Станкович Боян</t>
  </si>
  <si>
    <t>Анасенко А.</t>
  </si>
  <si>
    <t>Choi Jung Woo</t>
  </si>
  <si>
    <t>до 18</t>
  </si>
  <si>
    <t>до 12</t>
  </si>
  <si>
    <t>Дондыш Егор</t>
  </si>
  <si>
    <t>Бабенко Андрей</t>
  </si>
  <si>
    <t>Ерохова София</t>
  </si>
  <si>
    <t>Ветераны 40-50</t>
  </si>
  <si>
    <t>ЖЕНЩИНЫ</t>
  </si>
  <si>
    <t>Ветераны Женщины 35-44</t>
  </si>
  <si>
    <t>Ветераны Женщины 45-54</t>
  </si>
  <si>
    <t>ID Team</t>
  </si>
  <si>
    <t>Юноши до 12 лет</t>
  </si>
  <si>
    <t>105+</t>
  </si>
  <si>
    <t>Симушин А.М.</t>
  </si>
  <si>
    <t>Кривошеина Галина</t>
  </si>
  <si>
    <t>ID team</t>
  </si>
  <si>
    <t>Денисов И.Н</t>
  </si>
  <si>
    <t>Коваленко Дмитрий</t>
  </si>
  <si>
    <t>Егоров В.</t>
  </si>
  <si>
    <t>Гонка1000</t>
  </si>
  <si>
    <t>Маленков Юрий</t>
  </si>
  <si>
    <t>Сподаренко Леонид</t>
  </si>
  <si>
    <t>Сухоцкий Игорь</t>
  </si>
  <si>
    <t>Молния</t>
  </si>
  <si>
    <t>Назаров К.В</t>
  </si>
  <si>
    <t>лично</t>
  </si>
  <si>
    <t>самостоятельно</t>
  </si>
  <si>
    <t>Дорофеев Сергей</t>
  </si>
  <si>
    <t>Карелия</t>
  </si>
  <si>
    <t>Гонка500</t>
  </si>
  <si>
    <t>Осадчук Светлана</t>
  </si>
  <si>
    <t>Зуева Юлия</t>
  </si>
  <si>
    <t>Тарвердиева М.</t>
  </si>
  <si>
    <t>Ветераны 51-60</t>
  </si>
  <si>
    <t>Ветераны 61+</t>
  </si>
  <si>
    <t>61+</t>
  </si>
  <si>
    <t>Казанцев Анатолий</t>
  </si>
  <si>
    <t>Романов И.А.</t>
  </si>
  <si>
    <t>26:20</t>
  </si>
  <si>
    <t>Карьялайнен Вероника</t>
  </si>
  <si>
    <t>Новый Свет</t>
  </si>
  <si>
    <t>Логинов В</t>
  </si>
  <si>
    <t>Мюлляринен Иван</t>
  </si>
  <si>
    <t>45-54</t>
  </si>
  <si>
    <t>Самарин Николай</t>
  </si>
  <si>
    <t>Виноградов М.</t>
  </si>
  <si>
    <t>06:31</t>
  </si>
  <si>
    <t>Набиулин Эдуард</t>
  </si>
  <si>
    <t>47:37</t>
  </si>
  <si>
    <t>Мехтиев Айдын</t>
  </si>
  <si>
    <t>Супрун Юлия</t>
  </si>
  <si>
    <t>12+12</t>
  </si>
  <si>
    <t>Лазарева А.</t>
  </si>
  <si>
    <t>Алексеева Ксения</t>
  </si>
  <si>
    <t>35-44</t>
  </si>
  <si>
    <t>Михеева Валерия</t>
  </si>
  <si>
    <t>Громова Екатерина</t>
  </si>
  <si>
    <t>40-49</t>
  </si>
  <si>
    <t>45:32</t>
  </si>
  <si>
    <t>Девочки до 12 лет</t>
  </si>
  <si>
    <t>Ветераны Женщины 55+</t>
  </si>
  <si>
    <t>95+</t>
  </si>
  <si>
    <t>полупрофи</t>
  </si>
  <si>
    <t>32:49</t>
  </si>
  <si>
    <t>50-59</t>
  </si>
  <si>
    <t>Ветераны 60+</t>
  </si>
  <si>
    <t>Полурывок</t>
  </si>
  <si>
    <t>Чихачев Антон</t>
  </si>
  <si>
    <t>ВАС</t>
  </si>
  <si>
    <t>Руднев С.Л.</t>
  </si>
  <si>
    <t>Федорова Светлана</t>
  </si>
  <si>
    <t>Чихачев А.В.</t>
  </si>
  <si>
    <t>МУЖЧИНЫ</t>
  </si>
  <si>
    <t>ЗМС</t>
  </si>
  <si>
    <t>Катаев Иван</t>
  </si>
  <si>
    <t xml:space="preserve">Лихтинов Николай </t>
  </si>
  <si>
    <t>Драчева Юлия</t>
  </si>
  <si>
    <t>Еврофитнес</t>
  </si>
  <si>
    <t>Кулик Е.</t>
  </si>
  <si>
    <t>Бардакова Анжелика</t>
  </si>
  <si>
    <t>Ветераны Женщины 50-59</t>
  </si>
  <si>
    <t>б/р</t>
  </si>
  <si>
    <t>Антонов Максим</t>
  </si>
  <si>
    <t>Прометей</t>
  </si>
  <si>
    <t>28:10</t>
  </si>
  <si>
    <t>2:23</t>
  </si>
  <si>
    <t>Политех</t>
  </si>
  <si>
    <t>Мичурин Семён</t>
  </si>
  <si>
    <t>4:59</t>
  </si>
  <si>
    <t>Калин Алексей</t>
  </si>
  <si>
    <t>Арифулин А.</t>
  </si>
  <si>
    <t>31:09</t>
  </si>
  <si>
    <t>38:51</t>
  </si>
  <si>
    <t>Виноградова Вероника</t>
  </si>
  <si>
    <t>Девушки до 18 лет</t>
  </si>
  <si>
    <t>Рачинский Сергей</t>
  </si>
  <si>
    <t>Эстафета РЫВОК</t>
  </si>
  <si>
    <t>Кратинов Алексей</t>
  </si>
  <si>
    <t>Владимироская область</t>
  </si>
  <si>
    <t>змс</t>
  </si>
  <si>
    <t>Вес гири</t>
  </si>
  <si>
    <t>100 пудов Калининград</t>
  </si>
  <si>
    <t>Янин Иван</t>
  </si>
  <si>
    <t>Бабушкин М.Б., Руднев С.Л.</t>
  </si>
  <si>
    <t>Полумарафон</t>
  </si>
  <si>
    <t>1ю</t>
  </si>
  <si>
    <t>Шанин А.</t>
  </si>
  <si>
    <t>3:52</t>
  </si>
  <si>
    <t>22:50</t>
  </si>
  <si>
    <t>25:46</t>
  </si>
  <si>
    <t>23:18</t>
  </si>
  <si>
    <t>32:27</t>
  </si>
  <si>
    <t>16:42</t>
  </si>
  <si>
    <t>35:48</t>
  </si>
  <si>
    <t>Лихтинов Николай</t>
  </si>
  <si>
    <t>ID</t>
  </si>
  <si>
    <t>Мурманск</t>
  </si>
  <si>
    <t>Korea team</t>
  </si>
  <si>
    <t>100 Пудов</t>
  </si>
  <si>
    <t>СПБ ТК</t>
  </si>
  <si>
    <t>Владимир</t>
  </si>
  <si>
    <t>ЖИМ, толчок</t>
  </si>
  <si>
    <t>Korea Team</t>
  </si>
  <si>
    <t>Монолит</t>
  </si>
  <si>
    <t>Спринт, марафон</t>
  </si>
  <si>
    <t>Воробьев А.Н.</t>
  </si>
  <si>
    <t>Kettlebell squad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</si>
</sst>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"/>
    <numFmt numFmtId="165" formatCode="0.000"/>
    <numFmt numFmtId="166" formatCode="[h]:mm:ss;@"/>
    <numFmt numFmtId="167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rgb="FFFFFFCC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7">
    <xf numFmtId="0" fontId="0" fillId="0" borderId="0" xfId="0"/>
    <xf numFmtId="0" fontId="5" fillId="0" borderId="0" xfId="1" applyFont="1"/>
    <xf numFmtId="0" fontId="8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5" fillId="0" borderId="0" xfId="1" applyFont="1"/>
    <xf numFmtId="164" fontId="4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0" fillId="6" borderId="0" xfId="0" applyFill="1"/>
    <xf numFmtId="0" fontId="11" fillId="6" borderId="1" xfId="1" applyFont="1" applyFill="1" applyBorder="1" applyAlignment="1">
      <alignment horizontal="center" vertical="center"/>
    </xf>
    <xf numFmtId="0" fontId="0" fillId="6" borderId="0" xfId="0" applyFill="1" applyAlignment="1"/>
    <xf numFmtId="0" fontId="0" fillId="0" borderId="0" xfId="0" applyAlignment="1"/>
    <xf numFmtId="0" fontId="0" fillId="0" borderId="0" xfId="0" applyAlignment="1">
      <alignment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8" fillId="5" borderId="8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3" fillId="6" borderId="8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11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20" fontId="13" fillId="6" borderId="1" xfId="0" applyNumberFormat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1" fontId="9" fillId="7" borderId="1" xfId="1" applyNumberFormat="1" applyFont="1" applyFill="1" applyBorder="1" applyAlignment="1">
      <alignment horizontal="center" vertical="center"/>
    </xf>
    <xf numFmtId="20" fontId="9" fillId="6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66" fontId="13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/>
    </xf>
    <xf numFmtId="0" fontId="15" fillId="0" borderId="33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13" fillId="6" borderId="1" xfId="0" applyFont="1" applyFill="1" applyBorder="1"/>
    <xf numFmtId="0" fontId="13" fillId="13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5" borderId="1" xfId="1" applyFont="1" applyFill="1" applyBorder="1" applyAlignment="1">
      <alignment horizontal="left" vertical="center"/>
    </xf>
    <xf numFmtId="0" fontId="13" fillId="13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/>
    </xf>
    <xf numFmtId="0" fontId="9" fillId="14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165" fontId="9" fillId="5" borderId="1" xfId="1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9" fillId="5" borderId="1" xfId="1" applyFont="1" applyFill="1" applyBorder="1" applyAlignment="1">
      <alignment horizontal="left" vertical="center"/>
    </xf>
    <xf numFmtId="0" fontId="9" fillId="13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1" xfId="0" applyBorder="1"/>
    <xf numFmtId="0" fontId="9" fillId="14" borderId="1" xfId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5" borderId="1" xfId="1" applyFont="1" applyFill="1" applyBorder="1" applyAlignment="1">
      <alignment horizontal="left" vertical="center"/>
    </xf>
    <xf numFmtId="0" fontId="17" fillId="0" borderId="1" xfId="0" applyFont="1" applyBorder="1"/>
    <xf numFmtId="0" fontId="6" fillId="5" borderId="1" xfId="1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5" borderId="1" xfId="1" applyFont="1" applyFill="1" applyBorder="1" applyAlignment="1">
      <alignment horizontal="left" vertical="center"/>
    </xf>
    <xf numFmtId="0" fontId="23" fillId="6" borderId="1" xfId="0" applyFont="1" applyFill="1" applyBorder="1"/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3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0" borderId="1" xfId="0" applyFont="1" applyFill="1" applyBorder="1"/>
    <xf numFmtId="0" fontId="13" fillId="0" borderId="1" xfId="0" applyFont="1" applyFill="1" applyBorder="1"/>
    <xf numFmtId="0" fontId="13" fillId="6" borderId="1" xfId="0" applyFont="1" applyFill="1" applyBorder="1" applyAlignment="1">
      <alignment horizontal="left"/>
    </xf>
    <xf numFmtId="0" fontId="23" fillId="0" borderId="1" xfId="0" applyFont="1" applyBorder="1"/>
    <xf numFmtId="0" fontId="0" fillId="13" borderId="1" xfId="0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1" xfId="0" applyFont="1" applyFill="1" applyBorder="1"/>
    <xf numFmtId="165" fontId="13" fillId="6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5" borderId="9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/>
    </xf>
    <xf numFmtId="0" fontId="18" fillId="5" borderId="38" xfId="1" applyFont="1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/>
    </xf>
    <xf numFmtId="0" fontId="13" fillId="14" borderId="1" xfId="1" applyFont="1" applyFill="1" applyBorder="1" applyAlignment="1">
      <alignment horizontal="center" vertical="center"/>
    </xf>
    <xf numFmtId="167" fontId="13" fillId="6" borderId="1" xfId="0" applyNumberFormat="1" applyFont="1" applyFill="1" applyBorder="1" applyAlignment="1">
      <alignment horizontal="center"/>
    </xf>
    <xf numFmtId="0" fontId="13" fillId="14" borderId="8" xfId="1" applyFont="1" applyFill="1" applyBorder="1" applyAlignment="1">
      <alignment horizontal="center" vertical="center"/>
    </xf>
    <xf numFmtId="16" fontId="17" fillId="0" borderId="1" xfId="0" applyNumberFormat="1" applyFont="1" applyBorder="1"/>
    <xf numFmtId="0" fontId="24" fillId="0" borderId="1" xfId="0" applyFont="1" applyBorder="1"/>
    <xf numFmtId="0" fontId="6" fillId="5" borderId="1" xfId="1" applyFont="1" applyFill="1" applyBorder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0" xfId="0" applyFont="1"/>
    <xf numFmtId="0" fontId="9" fillId="13" borderId="1" xfId="1" applyFont="1" applyFill="1" applyBorder="1" applyAlignment="1">
      <alignment horizontal="center" vertical="center"/>
    </xf>
    <xf numFmtId="165" fontId="0" fillId="6" borderId="0" xfId="0" applyNumberFormat="1" applyFill="1"/>
    <xf numFmtId="0" fontId="9" fillId="18" borderId="1" xfId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49" fontId="9" fillId="4" borderId="1" xfId="1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3" fillId="0" borderId="0" xfId="0" applyFont="1" applyFill="1" applyBorder="1"/>
    <xf numFmtId="0" fontId="13" fillId="13" borderId="0" xfId="0" applyFont="1" applyFill="1" applyBorder="1" applyAlignment="1">
      <alignment horizontal="center"/>
    </xf>
    <xf numFmtId="16" fontId="23" fillId="0" borderId="1" xfId="0" applyNumberFormat="1" applyFont="1" applyBorder="1"/>
    <xf numFmtId="49" fontId="9" fillId="6" borderId="1" xfId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21" fontId="9" fillId="4" borderId="1" xfId="1" applyNumberFormat="1" applyFont="1" applyFill="1" applyBorder="1" applyAlignment="1">
      <alignment horizontal="center" vertical="center"/>
    </xf>
    <xf numFmtId="0" fontId="13" fillId="13" borderId="1" xfId="1" applyFont="1" applyFill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1" fontId="13" fillId="7" borderId="1" xfId="1" applyNumberFormat="1" applyFont="1" applyFill="1" applyBorder="1" applyAlignment="1">
      <alignment horizontal="center"/>
    </xf>
    <xf numFmtId="20" fontId="13" fillId="6" borderId="1" xfId="0" applyNumberFormat="1" applyFont="1" applyFill="1" applyBorder="1" applyAlignment="1">
      <alignment horizontal="center"/>
    </xf>
    <xf numFmtId="20" fontId="13" fillId="6" borderId="1" xfId="1" applyNumberFormat="1" applyFont="1" applyFill="1" applyBorder="1" applyAlignment="1">
      <alignment horizontal="center"/>
    </xf>
    <xf numFmtId="0" fontId="13" fillId="6" borderId="9" xfId="1" applyFont="1" applyFill="1" applyBorder="1" applyAlignment="1">
      <alignment horizontal="center"/>
    </xf>
    <xf numFmtId="0" fontId="13" fillId="9" borderId="1" xfId="0" applyFont="1" applyFill="1" applyBorder="1"/>
    <xf numFmtId="0" fontId="13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9" fillId="14" borderId="1" xfId="1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5" fillId="6" borderId="29" xfId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5" fillId="15" borderId="33" xfId="1" applyFont="1" applyFill="1" applyBorder="1" applyAlignment="1">
      <alignment horizontal="center" vertical="center"/>
    </xf>
    <xf numFmtId="0" fontId="15" fillId="15" borderId="34" xfId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left"/>
    </xf>
    <xf numFmtId="0" fontId="15" fillId="9" borderId="21" xfId="1" applyFont="1" applyFill="1" applyBorder="1" applyAlignment="1">
      <alignment horizontal="center" vertical="center"/>
    </xf>
    <xf numFmtId="0" fontId="15" fillId="9" borderId="0" xfId="1" applyFont="1" applyFill="1" applyBorder="1" applyAlignment="1">
      <alignment horizontal="center" vertical="center"/>
    </xf>
    <xf numFmtId="0" fontId="19" fillId="16" borderId="3" xfId="1" applyFont="1" applyFill="1" applyBorder="1" applyAlignment="1">
      <alignment horizontal="center" vertical="center"/>
    </xf>
    <xf numFmtId="0" fontId="19" fillId="16" borderId="36" xfId="1" applyFont="1" applyFill="1" applyBorder="1" applyAlignment="1">
      <alignment horizontal="center" vertical="center"/>
    </xf>
    <xf numFmtId="0" fontId="19" fillId="16" borderId="33" xfId="1" applyFont="1" applyFill="1" applyBorder="1" applyAlignment="1">
      <alignment horizontal="center" vertical="center"/>
    </xf>
    <xf numFmtId="0" fontId="19" fillId="16" borderId="34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19" fillId="17" borderId="39" xfId="1" applyFont="1" applyFill="1" applyBorder="1" applyAlignment="1">
      <alignment horizontal="center" vertical="center"/>
    </xf>
    <xf numFmtId="0" fontId="19" fillId="17" borderId="36" xfId="1" applyFont="1" applyFill="1" applyBorder="1" applyAlignment="1">
      <alignment horizontal="center" vertical="center"/>
    </xf>
    <xf numFmtId="0" fontId="19" fillId="17" borderId="3" xfId="1" applyFont="1" applyFill="1" applyBorder="1" applyAlignment="1">
      <alignment horizontal="center" vertical="center"/>
    </xf>
    <xf numFmtId="0" fontId="19" fillId="17" borderId="4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/>
    </xf>
    <xf numFmtId="0" fontId="19" fillId="10" borderId="1" xfId="1" applyFont="1" applyFill="1" applyBorder="1" applyAlignment="1">
      <alignment horizontal="center" vertical="center"/>
    </xf>
    <xf numFmtId="0" fontId="19" fillId="9" borderId="8" xfId="1" applyFont="1" applyFill="1" applyBorder="1" applyAlignment="1">
      <alignment horizontal="center" vertical="center"/>
    </xf>
    <xf numFmtId="0" fontId="19" fillId="9" borderId="1" xfId="1" applyFont="1" applyFill="1" applyBorder="1" applyAlignment="1">
      <alignment horizontal="center" vertical="center"/>
    </xf>
    <xf numFmtId="0" fontId="19" fillId="9" borderId="4" xfId="1" applyFont="1" applyFill="1" applyBorder="1" applyAlignment="1">
      <alignment horizontal="center" vertical="center"/>
    </xf>
    <xf numFmtId="0" fontId="19" fillId="9" borderId="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19" fillId="9" borderId="18" xfId="1" applyFont="1" applyFill="1" applyBorder="1" applyAlignment="1">
      <alignment horizontal="center" vertical="center"/>
    </xf>
    <xf numFmtId="0" fontId="19" fillId="9" borderId="19" xfId="1" applyFont="1" applyFill="1" applyBorder="1" applyAlignment="1">
      <alignment horizontal="center" vertical="center"/>
    </xf>
    <xf numFmtId="0" fontId="19" fillId="9" borderId="2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19" fillId="16" borderId="38" xfId="1" applyFont="1" applyFill="1" applyBorder="1" applyAlignment="1">
      <alignment horizontal="center" vertical="center"/>
    </xf>
    <xf numFmtId="0" fontId="15" fillId="9" borderId="5" xfId="1" applyFont="1" applyFill="1" applyBorder="1" applyAlignment="1">
      <alignment horizontal="center" vertical="center"/>
    </xf>
    <xf numFmtId="0" fontId="15" fillId="9" borderId="6" xfId="1" applyFont="1" applyFill="1" applyBorder="1" applyAlignment="1">
      <alignment horizontal="center" vertical="center"/>
    </xf>
    <xf numFmtId="0" fontId="15" fillId="9" borderId="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9" fillId="16" borderId="1" xfId="1" applyFont="1" applyFill="1" applyBorder="1" applyAlignment="1">
      <alignment horizontal="center" vertical="center"/>
    </xf>
    <xf numFmtId="0" fontId="19" fillId="17" borderId="1" xfId="1" applyFont="1" applyFill="1" applyBorder="1" applyAlignment="1">
      <alignment horizontal="center" vertical="center"/>
    </xf>
    <xf numFmtId="0" fontId="15" fillId="9" borderId="13" xfId="1" applyFont="1" applyFill="1" applyBorder="1" applyAlignment="1">
      <alignment horizontal="center" vertical="center"/>
    </xf>
    <xf numFmtId="0" fontId="15" fillId="9" borderId="14" xfId="1" applyFont="1" applyFill="1" applyBorder="1" applyAlignment="1">
      <alignment horizontal="center" vertical="center"/>
    </xf>
    <xf numFmtId="0" fontId="19" fillId="16" borderId="18" xfId="1" applyFont="1" applyFill="1" applyBorder="1" applyAlignment="1">
      <alignment horizontal="center" vertical="center"/>
    </xf>
    <xf numFmtId="0" fontId="19" fillId="16" borderId="19" xfId="1" applyFont="1" applyFill="1" applyBorder="1" applyAlignment="1">
      <alignment horizontal="center" vertical="center"/>
    </xf>
    <xf numFmtId="0" fontId="19" fillId="16" borderId="20" xfId="1" applyFont="1" applyFill="1" applyBorder="1" applyAlignment="1">
      <alignment horizontal="center" vertical="center"/>
    </xf>
    <xf numFmtId="0" fontId="15" fillId="9" borderId="15" xfId="1" applyFont="1" applyFill="1" applyBorder="1" applyAlignment="1">
      <alignment horizontal="center" vertical="center"/>
    </xf>
    <xf numFmtId="0" fontId="19" fillId="17" borderId="38" xfId="1" applyFont="1" applyFill="1" applyBorder="1" applyAlignment="1">
      <alignment horizontal="center" vertical="center"/>
    </xf>
    <xf numFmtId="0" fontId="19" fillId="16" borderId="37" xfId="1" applyFont="1" applyFill="1" applyBorder="1" applyAlignment="1">
      <alignment horizontal="center" vertical="center"/>
    </xf>
    <xf numFmtId="0" fontId="19" fillId="17" borderId="8" xfId="1" applyFont="1" applyFill="1" applyBorder="1" applyAlignment="1">
      <alignment horizontal="center" vertical="center"/>
    </xf>
    <xf numFmtId="0" fontId="15" fillId="9" borderId="33" xfId="1" applyFont="1" applyFill="1" applyBorder="1" applyAlignment="1">
      <alignment horizontal="center" vertical="center"/>
    </xf>
    <xf numFmtId="0" fontId="15" fillId="9" borderId="34" xfId="1" applyFont="1" applyFill="1" applyBorder="1" applyAlignment="1">
      <alignment horizontal="center" vertical="center"/>
    </xf>
    <xf numFmtId="0" fontId="27" fillId="16" borderId="18" xfId="1" applyFont="1" applyFill="1" applyBorder="1" applyAlignment="1">
      <alignment horizontal="center" vertical="center"/>
    </xf>
    <xf numFmtId="0" fontId="27" fillId="16" borderId="37" xfId="1" applyFont="1" applyFill="1" applyBorder="1" applyAlignment="1">
      <alignment horizontal="center" vertical="center"/>
    </xf>
    <xf numFmtId="0" fontId="27" fillId="16" borderId="19" xfId="1" applyFont="1" applyFill="1" applyBorder="1" applyAlignment="1">
      <alignment horizontal="center" vertical="center"/>
    </xf>
    <xf numFmtId="0" fontId="27" fillId="16" borderId="20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0" fillId="6" borderId="16" xfId="1" applyFont="1" applyFill="1" applyBorder="1" applyAlignment="1">
      <alignment horizontal="center" vertical="center" wrapText="1"/>
    </xf>
    <xf numFmtId="0" fontId="20" fillId="6" borderId="30" xfId="1" applyFont="1" applyFill="1" applyBorder="1" applyAlignment="1">
      <alignment horizontal="center" vertical="center" wrapText="1"/>
    </xf>
    <xf numFmtId="0" fontId="20" fillId="6" borderId="17" xfId="1" applyFont="1" applyFill="1" applyBorder="1" applyAlignment="1">
      <alignment horizontal="center" vertical="center" wrapText="1"/>
    </xf>
    <xf numFmtId="0" fontId="20" fillId="6" borderId="31" xfId="1" applyFont="1" applyFill="1" applyBorder="1" applyAlignment="1">
      <alignment horizontal="center" vertical="center" wrapText="1"/>
    </xf>
    <xf numFmtId="0" fontId="20" fillId="6" borderId="9" xfId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 wrapText="1"/>
    </xf>
    <xf numFmtId="0" fontId="20" fillId="6" borderId="10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21" fillId="0" borderId="18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6" borderId="18" xfId="1" applyFont="1" applyFill="1" applyBorder="1" applyAlignment="1">
      <alignment horizontal="center" vertical="center"/>
    </xf>
    <xf numFmtId="0" fontId="21" fillId="6" borderId="19" xfId="1" applyFont="1" applyFill="1" applyBorder="1" applyAlignment="1">
      <alignment horizontal="center" vertical="center"/>
    </xf>
    <xf numFmtId="0" fontId="21" fillId="6" borderId="20" xfId="1" applyFont="1" applyFill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0" fillId="0" borderId="40" xfId="1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3" xfId="1" applyFont="1" applyFill="1" applyBorder="1" applyAlignment="1">
      <alignment horizontal="left" vertical="center"/>
    </xf>
    <xf numFmtId="0" fontId="18" fillId="5" borderId="3" xfId="1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1" fillId="0" borderId="4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404900</xdr:colOff>
      <xdr:row>0</xdr:row>
      <xdr:rowOff>197061</xdr:rowOff>
    </xdr:from>
    <xdr:to>
      <xdr:col>11</xdr:col>
      <xdr:colOff>629978</xdr:colOff>
      <xdr:row>4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640" y="197061"/>
          <a:ext cx="834678" cy="839259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2</xdr:col>
      <xdr:colOff>60177</xdr:colOff>
      <xdr:row>3</xdr:row>
      <xdr:rowOff>243840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3820"/>
          <a:ext cx="723611" cy="741540"/>
        </a:xfrm>
        <a:prstGeom prst="rect">
          <a:avLst/>
        </a:prstGeom>
      </xdr:spPr>
    </xdr:pic>
    <xdr:clientData/>
  </xdr:twoCellAnchor>
  <xdr:twoCellAnchor editAs="oneCell">
    <xdr:from>
      <xdr:col>12</xdr:col>
      <xdr:colOff>144780</xdr:colOff>
      <xdr:row>1</xdr:row>
      <xdr:rowOff>37109</xdr:rowOff>
    </xdr:from>
    <xdr:to>
      <xdr:col>12</xdr:col>
      <xdr:colOff>777240</xdr:colOff>
      <xdr:row>3</xdr:row>
      <xdr:rowOff>244167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440" y="235229"/>
          <a:ext cx="632460" cy="740458"/>
        </a:xfrm>
        <a:prstGeom prst="rect">
          <a:avLst/>
        </a:prstGeom>
      </xdr:spPr>
    </xdr:pic>
    <xdr:clientData/>
  </xdr:twoCellAnchor>
  <xdr:twoCellAnchor editAs="oneCell">
    <xdr:from>
      <xdr:col>2</xdr:col>
      <xdr:colOff>408867</xdr:colOff>
      <xdr:row>1</xdr:row>
      <xdr:rowOff>47626</xdr:rowOff>
    </xdr:from>
    <xdr:to>
      <xdr:col>2</xdr:col>
      <xdr:colOff>1181699</xdr:colOff>
      <xdr:row>3</xdr:row>
      <xdr:rowOff>236220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627" y="245746"/>
          <a:ext cx="772832" cy="7219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1</xdr:col>
      <xdr:colOff>818571</xdr:colOff>
      <xdr:row>5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57175"/>
          <a:ext cx="942396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1</xdr:row>
      <xdr:rowOff>38099</xdr:rowOff>
    </xdr:from>
    <xdr:to>
      <xdr:col>2</xdr:col>
      <xdr:colOff>729</xdr:colOff>
      <xdr:row>5</xdr:row>
      <xdr:rowOff>9524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38124"/>
          <a:ext cx="1016582" cy="981075"/>
        </a:xfrm>
        <a:prstGeom prst="rect">
          <a:avLst/>
        </a:prstGeom>
      </xdr:spPr>
    </xdr:pic>
    <xdr:clientData/>
  </xdr:twoCellAnchor>
  <xdr:twoCellAnchor editAs="oneCell">
    <xdr:from>
      <xdr:col>23</xdr:col>
      <xdr:colOff>363876</xdr:colOff>
      <xdr:row>1</xdr:row>
      <xdr:rowOff>28574</xdr:rowOff>
    </xdr:from>
    <xdr:to>
      <xdr:col>24</xdr:col>
      <xdr:colOff>503434</xdr:colOff>
      <xdr:row>5</xdr:row>
      <xdr:rowOff>3367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9775" y="231917"/>
          <a:ext cx="845906" cy="980804"/>
        </a:xfrm>
        <a:prstGeom prst="rect">
          <a:avLst/>
        </a:prstGeom>
      </xdr:spPr>
    </xdr:pic>
    <xdr:clientData/>
  </xdr:twoCellAnchor>
  <xdr:twoCellAnchor editAs="oneCell">
    <xdr:from>
      <xdr:col>25</xdr:col>
      <xdr:colOff>79731</xdr:colOff>
      <xdr:row>1</xdr:row>
      <xdr:rowOff>19050</xdr:rowOff>
    </xdr:from>
    <xdr:to>
      <xdr:col>26</xdr:col>
      <xdr:colOff>442751</xdr:colOff>
      <xdr:row>4</xdr:row>
      <xdr:rowOff>233999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8327" y="222393"/>
          <a:ext cx="973048" cy="985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377057</xdr:colOff>
      <xdr:row>1</xdr:row>
      <xdr:rowOff>7408</xdr:rowOff>
    </xdr:from>
    <xdr:to>
      <xdr:col>17</xdr:col>
      <xdr:colOff>931390</xdr:colOff>
      <xdr:row>5</xdr:row>
      <xdr:rowOff>173727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2474" y="208491"/>
          <a:ext cx="1164430" cy="1182319"/>
        </a:xfrm>
        <a:prstGeom prst="rect">
          <a:avLst/>
        </a:prstGeom>
      </xdr:spPr>
    </xdr:pic>
    <xdr:clientData/>
  </xdr:twoCellAnchor>
  <xdr:twoCellAnchor editAs="oneCell">
    <xdr:from>
      <xdr:col>0</xdr:col>
      <xdr:colOff>142206</xdr:colOff>
      <xdr:row>1</xdr:row>
      <xdr:rowOff>35700</xdr:rowOff>
    </xdr:from>
    <xdr:to>
      <xdr:col>1</xdr:col>
      <xdr:colOff>981483</xdr:colOff>
      <xdr:row>5</xdr:row>
      <xdr:rowOff>175984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6" y="236783"/>
          <a:ext cx="1114444" cy="1156284"/>
        </a:xfrm>
        <a:prstGeom prst="rect">
          <a:avLst/>
        </a:prstGeom>
      </xdr:spPr>
    </xdr:pic>
    <xdr:clientData/>
  </xdr:twoCellAnchor>
  <xdr:twoCellAnchor editAs="oneCell">
    <xdr:from>
      <xdr:col>14</xdr:col>
      <xdr:colOff>58560</xdr:colOff>
      <xdr:row>1</xdr:row>
      <xdr:rowOff>23774</xdr:rowOff>
    </xdr:from>
    <xdr:to>
      <xdr:col>16</xdr:col>
      <xdr:colOff>168867</xdr:colOff>
      <xdr:row>5</xdr:row>
      <xdr:rowOff>184149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8660" y="223799"/>
          <a:ext cx="1017765" cy="11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1020415</xdr:colOff>
      <xdr:row>1</xdr:row>
      <xdr:rowOff>19051</xdr:rowOff>
    </xdr:from>
    <xdr:to>
      <xdr:col>4</xdr:col>
      <xdr:colOff>11165</xdr:colOff>
      <xdr:row>5</xdr:row>
      <xdr:rowOff>165100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506" y="218210"/>
          <a:ext cx="1209209" cy="1185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190499</xdr:colOff>
      <xdr:row>0</xdr:row>
      <xdr:rowOff>189441</xdr:rowOff>
    </xdr:from>
    <xdr:to>
      <xdr:col>14</xdr:col>
      <xdr:colOff>302685</xdr:colOff>
      <xdr:row>5</xdr:row>
      <xdr:rowOff>94612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4916" y="189441"/>
          <a:ext cx="1128186" cy="1122254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804335</xdr:colOff>
      <xdr:row>5</xdr:row>
      <xdr:rowOff>98026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6783"/>
          <a:ext cx="1080842" cy="1078326"/>
        </a:xfrm>
        <a:prstGeom prst="rect">
          <a:avLst/>
        </a:prstGeom>
      </xdr:spPr>
    </xdr:pic>
    <xdr:clientData/>
  </xdr:twoCellAnchor>
  <xdr:twoCellAnchor editAs="oneCell">
    <xdr:from>
      <xdr:col>14</xdr:col>
      <xdr:colOff>402165</xdr:colOff>
      <xdr:row>1</xdr:row>
      <xdr:rowOff>14249</xdr:rowOff>
    </xdr:from>
    <xdr:to>
      <xdr:col>15</xdr:col>
      <xdr:colOff>755297</xdr:colOff>
      <xdr:row>5</xdr:row>
      <xdr:rowOff>82195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582" y="215332"/>
          <a:ext cx="966965" cy="1083946"/>
        </a:xfrm>
        <a:prstGeom prst="rect">
          <a:avLst/>
        </a:prstGeom>
      </xdr:spPr>
    </xdr:pic>
    <xdr:clientData/>
  </xdr:twoCellAnchor>
  <xdr:twoCellAnchor editAs="oneCell">
    <xdr:from>
      <xdr:col>1</xdr:col>
      <xdr:colOff>881306</xdr:colOff>
      <xdr:row>1</xdr:row>
      <xdr:rowOff>9526</xdr:rowOff>
    </xdr:from>
    <xdr:to>
      <xdr:col>3</xdr:col>
      <xdr:colOff>46143</xdr:colOff>
      <xdr:row>5</xdr:row>
      <xdr:rowOff>92183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139" y="210609"/>
          <a:ext cx="1171861" cy="1098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1</xdr:row>
      <xdr:rowOff>9528</xdr:rowOff>
    </xdr:from>
    <xdr:to>
      <xdr:col>12</xdr:col>
      <xdr:colOff>596370</xdr:colOff>
      <xdr:row>4</xdr:row>
      <xdr:rowOff>14751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09553"/>
          <a:ext cx="786870" cy="776748"/>
        </a:xfrm>
        <a:prstGeom prst="rect">
          <a:avLst/>
        </a:prstGeom>
      </xdr:spPr>
    </xdr:pic>
    <xdr:clientData/>
  </xdr:twoCellAnchor>
  <xdr:twoCellAnchor editAs="oneCell">
    <xdr:from>
      <xdr:col>0</xdr:col>
      <xdr:colOff>40992</xdr:colOff>
      <xdr:row>1</xdr:row>
      <xdr:rowOff>35701</xdr:rowOff>
    </xdr:from>
    <xdr:to>
      <xdr:col>1</xdr:col>
      <xdr:colOff>499620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2" y="238107"/>
          <a:ext cx="732472" cy="750112"/>
        </a:xfrm>
        <a:prstGeom prst="rect">
          <a:avLst/>
        </a:prstGeom>
      </xdr:spPr>
    </xdr:pic>
    <xdr:clientData/>
  </xdr:twoCellAnchor>
  <xdr:twoCellAnchor editAs="oneCell">
    <xdr:from>
      <xdr:col>13</xdr:col>
      <xdr:colOff>178593</xdr:colOff>
      <xdr:row>1</xdr:row>
      <xdr:rowOff>11868</xdr:rowOff>
    </xdr:from>
    <xdr:to>
      <xdr:col>13</xdr:col>
      <xdr:colOff>848956</xdr:colOff>
      <xdr:row>4</xdr:row>
      <xdr:rowOff>2165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968" y="214274"/>
          <a:ext cx="670363" cy="776110"/>
        </a:xfrm>
        <a:prstGeom prst="rect">
          <a:avLst/>
        </a:prstGeom>
      </xdr:spPr>
    </xdr:pic>
    <xdr:clientData/>
  </xdr:twoCellAnchor>
  <xdr:twoCellAnchor editAs="oneCell">
    <xdr:from>
      <xdr:col>1</xdr:col>
      <xdr:colOff>641830</xdr:colOff>
      <xdr:row>1</xdr:row>
      <xdr:rowOff>9527</xdr:rowOff>
    </xdr:from>
    <xdr:to>
      <xdr:col>1</xdr:col>
      <xdr:colOff>1421313</xdr:colOff>
      <xdr:row>3</xdr:row>
      <xdr:rowOff>238125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74" y="211933"/>
          <a:ext cx="779483" cy="752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0</xdr:row>
      <xdr:rowOff>200024</xdr:rowOff>
    </xdr:from>
    <xdr:to>
      <xdr:col>14</xdr:col>
      <xdr:colOff>532605</xdr:colOff>
      <xdr:row>4</xdr:row>
      <xdr:rowOff>186804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031" y="200024"/>
          <a:ext cx="961230" cy="974999"/>
        </a:xfrm>
        <a:prstGeom prst="rect">
          <a:avLst/>
        </a:prstGeom>
      </xdr:spPr>
    </xdr:pic>
    <xdr:clientData/>
  </xdr:twoCellAnchor>
  <xdr:twoCellAnchor editAs="oneCell">
    <xdr:from>
      <xdr:col>0</xdr:col>
      <xdr:colOff>123430</xdr:colOff>
      <xdr:row>1</xdr:row>
      <xdr:rowOff>35700</xdr:rowOff>
    </xdr:from>
    <xdr:to>
      <xdr:col>1</xdr:col>
      <xdr:colOff>462086</xdr:colOff>
      <xdr:row>4</xdr:row>
      <xdr:rowOff>177818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30" y="236226"/>
          <a:ext cx="906146" cy="924171"/>
        </a:xfrm>
        <a:prstGeom prst="rect">
          <a:avLst/>
        </a:prstGeom>
      </xdr:spPr>
    </xdr:pic>
    <xdr:clientData/>
  </xdr:twoCellAnchor>
  <xdr:twoCellAnchor editAs="oneCell">
    <xdr:from>
      <xdr:col>15</xdr:col>
      <xdr:colOff>59531</xdr:colOff>
      <xdr:row>1</xdr:row>
      <xdr:rowOff>14250</xdr:rowOff>
    </xdr:from>
    <xdr:to>
      <xdr:col>15</xdr:col>
      <xdr:colOff>836784</xdr:colOff>
      <xdr:row>4</xdr:row>
      <xdr:rowOff>127655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8406" y="216656"/>
          <a:ext cx="777253" cy="899218"/>
        </a:xfrm>
        <a:prstGeom prst="rect">
          <a:avLst/>
        </a:prstGeom>
      </xdr:spPr>
    </xdr:pic>
    <xdr:clientData/>
  </xdr:twoCellAnchor>
  <xdr:twoCellAnchor editAs="oneCell">
    <xdr:from>
      <xdr:col>1</xdr:col>
      <xdr:colOff>872897</xdr:colOff>
      <xdr:row>1</xdr:row>
      <xdr:rowOff>9526</xdr:rowOff>
    </xdr:from>
    <xdr:to>
      <xdr:col>2</xdr:col>
      <xdr:colOff>331163</xdr:colOff>
      <xdr:row>4</xdr:row>
      <xdr:rowOff>190500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460" y="211932"/>
          <a:ext cx="1006077" cy="9667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1</xdr:row>
      <xdr:rowOff>1</xdr:rowOff>
    </xdr:from>
    <xdr:to>
      <xdr:col>14</xdr:col>
      <xdr:colOff>49743</xdr:colOff>
      <xdr:row>4</xdr:row>
      <xdr:rowOff>165951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200026"/>
          <a:ext cx="935568" cy="937475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542199</xdr:colOff>
      <xdr:row>4</xdr:row>
      <xdr:rowOff>127000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6783"/>
          <a:ext cx="850456" cy="853300"/>
        </a:xfrm>
        <a:prstGeom prst="rect">
          <a:avLst/>
        </a:prstGeom>
      </xdr:spPr>
    </xdr:pic>
    <xdr:clientData/>
  </xdr:twoCellAnchor>
  <xdr:twoCellAnchor editAs="oneCell">
    <xdr:from>
      <xdr:col>14</xdr:col>
      <xdr:colOff>177800</xdr:colOff>
      <xdr:row>1</xdr:row>
      <xdr:rowOff>14250</xdr:rowOff>
    </xdr:from>
    <xdr:to>
      <xdr:col>14</xdr:col>
      <xdr:colOff>989190</xdr:colOff>
      <xdr:row>4</xdr:row>
      <xdr:rowOff>164372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375" y="214275"/>
          <a:ext cx="811390" cy="921647"/>
        </a:xfrm>
        <a:prstGeom prst="rect">
          <a:avLst/>
        </a:prstGeom>
      </xdr:spPr>
    </xdr:pic>
    <xdr:clientData/>
  </xdr:twoCellAnchor>
  <xdr:twoCellAnchor editAs="oneCell">
    <xdr:from>
      <xdr:col>1</xdr:col>
      <xdr:colOff>631559</xdr:colOff>
      <xdr:row>0</xdr:row>
      <xdr:rowOff>189444</xdr:rowOff>
    </xdr:from>
    <xdr:to>
      <xdr:col>2</xdr:col>
      <xdr:colOff>114308</xdr:colOff>
      <xdr:row>4</xdr:row>
      <xdr:rowOff>127001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142" y="189444"/>
          <a:ext cx="959124" cy="900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86143</xdr:colOff>
      <xdr:row>1</xdr:row>
      <xdr:rowOff>47624</xdr:rowOff>
    </xdr:from>
    <xdr:to>
      <xdr:col>1</xdr:col>
      <xdr:colOff>872073</xdr:colOff>
      <xdr:row>5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3" y="247649"/>
          <a:ext cx="111930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965254</xdr:colOff>
      <xdr:row>1</xdr:row>
      <xdr:rowOff>35719</xdr:rowOff>
    </xdr:from>
    <xdr:to>
      <xdr:col>3</xdr:col>
      <xdr:colOff>17664</xdr:colOff>
      <xdr:row>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629" y="235744"/>
          <a:ext cx="1198193" cy="1135856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428634</xdr:colOff>
      <xdr:row>1</xdr:row>
      <xdr:rowOff>35719</xdr:rowOff>
    </xdr:from>
    <xdr:to>
      <xdr:col>13</xdr:col>
      <xdr:colOff>328613</xdr:colOff>
      <xdr:row>5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9" y="235744"/>
          <a:ext cx="1004878" cy="1154906"/>
        </a:xfrm>
        <a:prstGeom prst="rect">
          <a:avLst/>
        </a:prstGeom>
      </xdr:spPr>
    </xdr:pic>
    <xdr:clientData/>
  </xdr:twoCellAnchor>
  <xdr:twoCellAnchor editAs="oneCell">
    <xdr:from>
      <xdr:col>13</xdr:col>
      <xdr:colOff>429728</xdr:colOff>
      <xdr:row>1</xdr:row>
      <xdr:rowOff>59532</xdr:rowOff>
    </xdr:from>
    <xdr:to>
      <xdr:col>14</xdr:col>
      <xdr:colOff>955332</xdr:colOff>
      <xdr:row>5</xdr:row>
      <xdr:rowOff>171449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3253" y="259557"/>
          <a:ext cx="1123685" cy="11215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228841</xdr:colOff>
      <xdr:row>1</xdr:row>
      <xdr:rowOff>9526</xdr:rowOff>
    </xdr:from>
    <xdr:to>
      <xdr:col>14</xdr:col>
      <xdr:colOff>364069</xdr:colOff>
      <xdr:row>5</xdr:row>
      <xdr:rowOff>137584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291" y="209551"/>
          <a:ext cx="1154403" cy="1156758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837545</xdr:colOff>
      <xdr:row>5</xdr:row>
      <xdr:rowOff>169334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5"/>
          <a:ext cx="1144744" cy="1162334"/>
        </a:xfrm>
        <a:prstGeom prst="rect">
          <a:avLst/>
        </a:prstGeom>
      </xdr:spPr>
    </xdr:pic>
    <xdr:clientData/>
  </xdr:twoCellAnchor>
  <xdr:twoCellAnchor editAs="oneCell">
    <xdr:from>
      <xdr:col>15</xdr:col>
      <xdr:colOff>127150</xdr:colOff>
      <xdr:row>1</xdr:row>
      <xdr:rowOff>14250</xdr:rowOff>
    </xdr:from>
    <xdr:to>
      <xdr:col>16</xdr:col>
      <xdr:colOff>551040</xdr:colOff>
      <xdr:row>5</xdr:row>
      <xdr:rowOff>158750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025" y="214275"/>
          <a:ext cx="1033490" cy="1173200"/>
        </a:xfrm>
        <a:prstGeom prst="rect">
          <a:avLst/>
        </a:prstGeom>
      </xdr:spPr>
    </xdr:pic>
    <xdr:clientData/>
  </xdr:twoCellAnchor>
  <xdr:twoCellAnchor editAs="oneCell">
    <xdr:from>
      <xdr:col>1</xdr:col>
      <xdr:colOff>938476</xdr:colOff>
      <xdr:row>1</xdr:row>
      <xdr:rowOff>9527</xdr:rowOff>
    </xdr:from>
    <xdr:to>
      <xdr:col>3</xdr:col>
      <xdr:colOff>207428</xdr:colOff>
      <xdr:row>5</xdr:row>
      <xdr:rowOff>105834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001" y="209552"/>
          <a:ext cx="1183477" cy="11250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56631</xdr:colOff>
      <xdr:row>0</xdr:row>
      <xdr:rowOff>0</xdr:rowOff>
    </xdr:from>
    <xdr:to>
      <xdr:col>17</xdr:col>
      <xdr:colOff>13124</xdr:colOff>
      <xdr:row>4</xdr:row>
      <xdr:rowOff>1904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0191" y="0"/>
          <a:ext cx="985193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83327</xdr:colOff>
      <xdr:row>1</xdr:row>
      <xdr:rowOff>35700</xdr:rowOff>
    </xdr:from>
    <xdr:to>
      <xdr:col>1</xdr:col>
      <xdr:colOff>518161</xdr:colOff>
      <xdr:row>4</xdr:row>
      <xdr:rowOff>63840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7" y="233820"/>
          <a:ext cx="808214" cy="828240"/>
        </a:xfrm>
        <a:prstGeom prst="rect">
          <a:avLst/>
        </a:prstGeom>
      </xdr:spPr>
    </xdr:pic>
    <xdr:clientData/>
  </xdr:twoCellAnchor>
  <xdr:twoCellAnchor editAs="oneCell">
    <xdr:from>
      <xdr:col>17</xdr:col>
      <xdr:colOff>86501</xdr:colOff>
      <xdr:row>0</xdr:row>
      <xdr:rowOff>0</xdr:rowOff>
    </xdr:from>
    <xdr:to>
      <xdr:col>17</xdr:col>
      <xdr:colOff>900077</xdr:colOff>
      <xdr:row>3</xdr:row>
      <xdr:rowOff>220980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8761" y="0"/>
          <a:ext cx="813576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614607</xdr:colOff>
      <xdr:row>1</xdr:row>
      <xdr:rowOff>47627</xdr:rowOff>
    </xdr:from>
    <xdr:to>
      <xdr:col>2</xdr:col>
      <xdr:colOff>121921</xdr:colOff>
      <xdr:row>4</xdr:row>
      <xdr:rowOff>68625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87" y="245747"/>
          <a:ext cx="878914" cy="821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workbookViewId="0">
      <selection activeCell="D57" sqref="D57"/>
    </sheetView>
  </sheetViews>
  <sheetFormatPr defaultRowHeight="15" x14ac:dyDescent="0.25"/>
  <cols>
    <col min="1" max="1" width="8.85546875" style="131"/>
    <col min="2" max="2" width="26.7109375" customWidth="1"/>
    <col min="3" max="3" width="14.7109375" customWidth="1"/>
    <col min="4" max="4" width="14" customWidth="1"/>
    <col min="5" max="5" width="16.140625" customWidth="1"/>
    <col min="6" max="6" width="10.5703125" customWidth="1"/>
  </cols>
  <sheetData>
    <row r="3" spans="1:5" ht="21" x14ac:dyDescent="0.35">
      <c r="A3" s="128" t="s">
        <v>112</v>
      </c>
      <c r="B3" s="118" t="s">
        <v>113</v>
      </c>
      <c r="C3" s="23" t="s">
        <v>114</v>
      </c>
      <c r="D3" s="23" t="s">
        <v>115</v>
      </c>
      <c r="E3" s="23" t="s">
        <v>116</v>
      </c>
    </row>
    <row r="4" spans="1:5" ht="21" x14ac:dyDescent="0.35">
      <c r="A4" s="132">
        <v>16</v>
      </c>
      <c r="B4" s="119" t="s">
        <v>90</v>
      </c>
      <c r="C4" s="120" t="s">
        <v>92</v>
      </c>
      <c r="D4" s="120" t="s">
        <v>31</v>
      </c>
      <c r="E4" s="120"/>
    </row>
    <row r="5" spans="1:5" ht="21" x14ac:dyDescent="0.35">
      <c r="A5" s="133">
        <v>16</v>
      </c>
      <c r="B5" s="121" t="s">
        <v>95</v>
      </c>
      <c r="C5" s="120" t="s">
        <v>92</v>
      </c>
      <c r="D5" s="120" t="s">
        <v>12</v>
      </c>
      <c r="E5" s="120"/>
    </row>
    <row r="6" spans="1:5" ht="21" x14ac:dyDescent="0.35">
      <c r="A6" s="129">
        <v>16</v>
      </c>
      <c r="B6" s="123" t="s">
        <v>96</v>
      </c>
      <c r="C6" s="120" t="s">
        <v>92</v>
      </c>
      <c r="D6" s="120" t="s">
        <v>12</v>
      </c>
      <c r="E6" s="120"/>
    </row>
    <row r="7" spans="1:5" ht="21" x14ac:dyDescent="0.35">
      <c r="A7" s="129">
        <v>8</v>
      </c>
      <c r="B7" s="125" t="s">
        <v>87</v>
      </c>
      <c r="C7" s="120" t="s">
        <v>118</v>
      </c>
      <c r="D7" s="120" t="s">
        <v>12</v>
      </c>
      <c r="E7" s="120"/>
    </row>
    <row r="8" spans="1:5" ht="21" x14ac:dyDescent="0.35">
      <c r="A8" s="129">
        <v>8</v>
      </c>
      <c r="B8" s="125" t="s">
        <v>87</v>
      </c>
      <c r="C8" s="120" t="s">
        <v>117</v>
      </c>
      <c r="D8" s="120" t="s">
        <v>24</v>
      </c>
      <c r="E8" s="120"/>
    </row>
    <row r="9" spans="1:5" ht="21" x14ac:dyDescent="0.35">
      <c r="A9" s="129">
        <v>8</v>
      </c>
      <c r="B9" s="125" t="s">
        <v>87</v>
      </c>
      <c r="C9" s="120" t="s">
        <v>117</v>
      </c>
      <c r="D9" s="120" t="s">
        <v>31</v>
      </c>
      <c r="E9" s="120"/>
    </row>
    <row r="10" spans="1:5" ht="21" x14ac:dyDescent="0.35">
      <c r="A10" s="129" t="s">
        <v>99</v>
      </c>
      <c r="B10" s="119" t="s">
        <v>109</v>
      </c>
      <c r="C10" s="120" t="s">
        <v>119</v>
      </c>
      <c r="D10" s="120" t="s">
        <v>31</v>
      </c>
      <c r="E10" s="120"/>
    </row>
    <row r="11" spans="1:5" ht="21" x14ac:dyDescent="0.35">
      <c r="A11" s="132" t="s">
        <v>99</v>
      </c>
      <c r="B11" s="126" t="s">
        <v>100</v>
      </c>
      <c r="C11" s="120" t="s">
        <v>121</v>
      </c>
      <c r="D11" s="120" t="s">
        <v>24</v>
      </c>
      <c r="E11" s="120"/>
    </row>
    <row r="12" spans="1:5" ht="21" x14ac:dyDescent="0.35">
      <c r="A12" s="132" t="s">
        <v>105</v>
      </c>
      <c r="B12" s="126" t="s">
        <v>106</v>
      </c>
      <c r="C12" s="120" t="s">
        <v>121</v>
      </c>
      <c r="D12" s="120" t="s">
        <v>24</v>
      </c>
      <c r="E12" s="120"/>
    </row>
    <row r="13" spans="1:5" ht="21" x14ac:dyDescent="0.35">
      <c r="A13" s="134">
        <v>20</v>
      </c>
      <c r="B13" s="127" t="s">
        <v>102</v>
      </c>
      <c r="C13" s="120" t="s">
        <v>119</v>
      </c>
      <c r="D13" s="120" t="s">
        <v>24</v>
      </c>
      <c r="E13" s="120"/>
    </row>
    <row r="14" spans="1:5" ht="21" x14ac:dyDescent="0.35">
      <c r="A14" s="133" t="s">
        <v>126</v>
      </c>
      <c r="B14" s="121" t="s">
        <v>124</v>
      </c>
      <c r="C14" s="120" t="s">
        <v>119</v>
      </c>
      <c r="D14" s="120" t="s">
        <v>31</v>
      </c>
      <c r="E14" s="120"/>
    </row>
    <row r="15" spans="1:5" ht="21" x14ac:dyDescent="0.35">
      <c r="A15" s="129" t="s">
        <v>130</v>
      </c>
      <c r="B15" s="120" t="s">
        <v>129</v>
      </c>
      <c r="C15" s="120" t="s">
        <v>119</v>
      </c>
      <c r="D15" s="120" t="s">
        <v>31</v>
      </c>
      <c r="E15" s="120"/>
    </row>
    <row r="16" spans="1:5" ht="21" x14ac:dyDescent="0.35">
      <c r="A16" s="129" t="s">
        <v>130</v>
      </c>
      <c r="B16" s="120" t="s">
        <v>131</v>
      </c>
      <c r="C16" s="120" t="s">
        <v>119</v>
      </c>
      <c r="D16" s="120" t="s">
        <v>31</v>
      </c>
      <c r="E16" s="120"/>
    </row>
    <row r="17" spans="1:5" ht="21" x14ac:dyDescent="0.35">
      <c r="A17" s="129" t="s">
        <v>132</v>
      </c>
      <c r="B17" s="120" t="s">
        <v>135</v>
      </c>
      <c r="C17" s="120" t="s">
        <v>119</v>
      </c>
      <c r="D17" s="120" t="s">
        <v>31</v>
      </c>
      <c r="E17" s="120"/>
    </row>
    <row r="18" spans="1:5" ht="21" x14ac:dyDescent="0.35">
      <c r="A18" s="129" t="s">
        <v>132</v>
      </c>
      <c r="B18" s="120" t="s">
        <v>136</v>
      </c>
      <c r="C18" s="120" t="s">
        <v>119</v>
      </c>
      <c r="D18" s="120" t="s">
        <v>31</v>
      </c>
      <c r="E18" s="120"/>
    </row>
    <row r="19" spans="1:5" ht="21" x14ac:dyDescent="0.35">
      <c r="A19" s="129" t="s">
        <v>132</v>
      </c>
      <c r="B19" s="120" t="s">
        <v>137</v>
      </c>
      <c r="C19" s="120" t="s">
        <v>119</v>
      </c>
      <c r="D19" s="120" t="s">
        <v>31</v>
      </c>
      <c r="E19" s="120"/>
    </row>
    <row r="20" spans="1:5" ht="21" x14ac:dyDescent="0.35">
      <c r="A20" s="129" t="s">
        <v>132</v>
      </c>
      <c r="B20" s="120" t="s">
        <v>138</v>
      </c>
      <c r="C20" s="120" t="s">
        <v>119</v>
      </c>
      <c r="D20" s="120" t="s">
        <v>31</v>
      </c>
      <c r="E20" s="120"/>
    </row>
    <row r="21" spans="1:5" ht="21" x14ac:dyDescent="0.35">
      <c r="A21" s="129" t="s">
        <v>130</v>
      </c>
      <c r="B21" s="120" t="s">
        <v>139</v>
      </c>
      <c r="C21" s="120" t="s">
        <v>119</v>
      </c>
      <c r="D21" s="120" t="s">
        <v>31</v>
      </c>
      <c r="E21" s="120"/>
    </row>
    <row r="22" spans="1:5" ht="21" x14ac:dyDescent="0.35">
      <c r="A22" s="129">
        <v>24</v>
      </c>
      <c r="B22" s="120" t="s">
        <v>133</v>
      </c>
      <c r="C22" s="120" t="s">
        <v>120</v>
      </c>
      <c r="D22" s="120" t="s">
        <v>140</v>
      </c>
      <c r="E22" s="120"/>
    </row>
    <row r="23" spans="1:5" ht="19.149999999999999" customHeight="1" x14ac:dyDescent="0.35">
      <c r="A23" s="129" t="s">
        <v>132</v>
      </c>
      <c r="B23" s="136" t="s">
        <v>141</v>
      </c>
      <c r="C23" s="136" t="s">
        <v>93</v>
      </c>
      <c r="D23" s="136" t="s">
        <v>12</v>
      </c>
      <c r="E23" s="114"/>
    </row>
    <row r="24" spans="1:5" ht="19.149999999999999" customHeight="1" x14ac:dyDescent="0.35">
      <c r="A24" s="129" t="s">
        <v>99</v>
      </c>
      <c r="B24" s="136" t="s">
        <v>142</v>
      </c>
      <c r="C24" s="120" t="s">
        <v>148</v>
      </c>
      <c r="D24" s="120" t="s">
        <v>123</v>
      </c>
      <c r="E24" s="114"/>
    </row>
    <row r="25" spans="1:5" ht="19.149999999999999" customHeight="1" x14ac:dyDescent="0.35">
      <c r="A25" s="129">
        <v>24</v>
      </c>
      <c r="B25" s="136" t="s">
        <v>145</v>
      </c>
      <c r="C25" s="120" t="s">
        <v>146</v>
      </c>
      <c r="D25" s="120" t="s">
        <v>24</v>
      </c>
      <c r="E25" s="114"/>
    </row>
    <row r="26" spans="1:5" ht="19.149999999999999" customHeight="1" x14ac:dyDescent="0.35">
      <c r="A26" s="129" t="s">
        <v>144</v>
      </c>
      <c r="B26" s="136" t="s">
        <v>143</v>
      </c>
      <c r="C26" s="136" t="s">
        <v>119</v>
      </c>
      <c r="D26" s="136" t="s">
        <v>123</v>
      </c>
      <c r="E26" s="114"/>
    </row>
    <row r="27" spans="1:5" ht="19.149999999999999" customHeight="1" x14ac:dyDescent="0.35">
      <c r="A27" s="129" t="s">
        <v>125</v>
      </c>
      <c r="B27" s="136" t="s">
        <v>122</v>
      </c>
      <c r="C27" s="136" t="s">
        <v>119</v>
      </c>
      <c r="D27" s="136" t="s">
        <v>31</v>
      </c>
      <c r="E27" s="114"/>
    </row>
    <row r="28" spans="1:5" ht="19.149999999999999" customHeight="1" x14ac:dyDescent="0.35">
      <c r="A28" s="129">
        <v>20</v>
      </c>
      <c r="B28" s="139" t="s">
        <v>151</v>
      </c>
      <c r="C28" s="136" t="s">
        <v>93</v>
      </c>
      <c r="D28" s="136" t="s">
        <v>31</v>
      </c>
      <c r="E28" s="114"/>
    </row>
    <row r="29" spans="1:5" ht="19.149999999999999" customHeight="1" x14ac:dyDescent="0.35">
      <c r="A29" s="129" t="s">
        <v>154</v>
      </c>
      <c r="B29" s="139" t="s">
        <v>158</v>
      </c>
      <c r="C29" s="136" t="s">
        <v>119</v>
      </c>
      <c r="D29" s="136" t="s">
        <v>123</v>
      </c>
      <c r="E29" s="114"/>
    </row>
    <row r="30" spans="1:5" ht="19.149999999999999" customHeight="1" x14ac:dyDescent="0.35">
      <c r="A30" s="141" t="s">
        <v>105</v>
      </c>
      <c r="B30" s="142" t="s">
        <v>157</v>
      </c>
      <c r="C30" s="136" t="s">
        <v>119</v>
      </c>
      <c r="D30" s="136" t="s">
        <v>123</v>
      </c>
      <c r="E30" s="114"/>
    </row>
    <row r="31" spans="1:5" ht="19.149999999999999" customHeight="1" x14ac:dyDescent="0.35">
      <c r="A31" s="124" t="s">
        <v>144</v>
      </c>
      <c r="B31" s="120" t="s">
        <v>155</v>
      </c>
      <c r="C31" s="136" t="s">
        <v>119</v>
      </c>
      <c r="D31" s="136" t="s">
        <v>31</v>
      </c>
      <c r="E31" s="114"/>
    </row>
    <row r="32" spans="1:5" ht="19.149999999999999" customHeight="1" x14ac:dyDescent="0.35">
      <c r="A32" s="124"/>
      <c r="B32" s="120"/>
      <c r="C32" s="136"/>
      <c r="D32" s="136"/>
      <c r="E32" s="114"/>
    </row>
    <row r="33" spans="1:5" ht="19.149999999999999" customHeight="1" x14ac:dyDescent="0.35">
      <c r="A33" s="124"/>
      <c r="B33" s="160">
        <v>45094</v>
      </c>
      <c r="C33" s="136"/>
      <c r="D33" s="136"/>
      <c r="E33" s="114"/>
    </row>
    <row r="34" spans="1:5" ht="19.149999999999999" customHeight="1" x14ac:dyDescent="0.35">
      <c r="A34" s="128" t="s">
        <v>112</v>
      </c>
      <c r="B34" s="118" t="s">
        <v>113</v>
      </c>
      <c r="C34" s="23" t="s">
        <v>114</v>
      </c>
      <c r="D34" s="23" t="s">
        <v>115</v>
      </c>
      <c r="E34" s="23" t="s">
        <v>116</v>
      </c>
    </row>
    <row r="35" spans="1:5" ht="19.149999999999999" customHeight="1" x14ac:dyDescent="0.3">
      <c r="A35" s="122">
        <v>6</v>
      </c>
      <c r="B35" s="139" t="s">
        <v>139</v>
      </c>
      <c r="C35" s="164" t="s">
        <v>119</v>
      </c>
      <c r="D35" s="164" t="s">
        <v>24</v>
      </c>
      <c r="E35" s="139"/>
    </row>
    <row r="36" spans="1:5" ht="20.25" x14ac:dyDescent="0.3">
      <c r="A36" s="122" t="s">
        <v>126</v>
      </c>
      <c r="B36" s="139" t="s">
        <v>169</v>
      </c>
      <c r="C36" s="164" t="s">
        <v>119</v>
      </c>
      <c r="D36" s="139" t="s">
        <v>123</v>
      </c>
      <c r="E36" s="139"/>
    </row>
    <row r="37" spans="1:5" ht="20.25" x14ac:dyDescent="0.3">
      <c r="A37" s="122" t="s">
        <v>130</v>
      </c>
      <c r="B37" s="139" t="s">
        <v>131</v>
      </c>
      <c r="C37" s="164" t="s">
        <v>119</v>
      </c>
      <c r="D37" s="139" t="s">
        <v>123</v>
      </c>
      <c r="E37" s="139"/>
    </row>
    <row r="38" spans="1:5" ht="20.25" x14ac:dyDescent="0.3">
      <c r="A38" s="122" t="s">
        <v>130</v>
      </c>
      <c r="B38" s="139" t="s">
        <v>129</v>
      </c>
      <c r="C38" s="164" t="s">
        <v>119</v>
      </c>
      <c r="D38" s="139" t="s">
        <v>123</v>
      </c>
      <c r="E38" s="139"/>
    </row>
    <row r="39" spans="1:5" ht="20.25" x14ac:dyDescent="0.3">
      <c r="A39" s="122" t="s">
        <v>132</v>
      </c>
      <c r="B39" s="139" t="s">
        <v>170</v>
      </c>
      <c r="C39" s="164" t="s">
        <v>119</v>
      </c>
      <c r="D39" s="139" t="s">
        <v>123</v>
      </c>
      <c r="E39" s="139"/>
    </row>
    <row r="40" spans="1:5" ht="20.25" x14ac:dyDescent="0.3">
      <c r="A40" s="122">
        <v>6</v>
      </c>
      <c r="B40" s="139" t="s">
        <v>171</v>
      </c>
      <c r="C40" s="164" t="s">
        <v>119</v>
      </c>
      <c r="D40" s="164" t="s">
        <v>24</v>
      </c>
      <c r="E40" s="139"/>
    </row>
    <row r="41" spans="1:5" ht="20.25" x14ac:dyDescent="0.3">
      <c r="A41" s="122" t="s">
        <v>105</v>
      </c>
      <c r="B41" s="127" t="s">
        <v>157</v>
      </c>
      <c r="C41" s="164" t="s">
        <v>119</v>
      </c>
      <c r="D41" s="164" t="s">
        <v>123</v>
      </c>
      <c r="E41" s="139"/>
    </row>
    <row r="42" spans="1:5" ht="20.25" x14ac:dyDescent="0.3">
      <c r="A42" s="122">
        <v>12</v>
      </c>
      <c r="B42" s="127" t="s">
        <v>180</v>
      </c>
      <c r="C42" s="139" t="s">
        <v>119</v>
      </c>
      <c r="D42" s="139" t="s">
        <v>24</v>
      </c>
      <c r="E42" s="139"/>
    </row>
    <row r="43" spans="1:5" ht="20.25" x14ac:dyDescent="0.3">
      <c r="A43" s="122">
        <v>14</v>
      </c>
      <c r="B43" s="139" t="s">
        <v>183</v>
      </c>
      <c r="C43" s="139" t="s">
        <v>185</v>
      </c>
      <c r="D43" s="139" t="s">
        <v>31</v>
      </c>
      <c r="E43" s="139"/>
    </row>
    <row r="44" spans="1:5" ht="20.25" x14ac:dyDescent="0.3">
      <c r="A44" s="122">
        <v>24</v>
      </c>
      <c r="B44" s="139" t="s">
        <v>183</v>
      </c>
      <c r="C44" s="139" t="s">
        <v>93</v>
      </c>
      <c r="D44" s="139" t="s">
        <v>31</v>
      </c>
      <c r="E44" s="139"/>
    </row>
    <row r="45" spans="1:5" ht="20.25" x14ac:dyDescent="0.3">
      <c r="A45" s="122">
        <v>16</v>
      </c>
      <c r="B45" s="165" t="s">
        <v>186</v>
      </c>
      <c r="C45" s="139" t="s">
        <v>120</v>
      </c>
      <c r="D45" s="139" t="s">
        <v>140</v>
      </c>
      <c r="E45" s="139"/>
    </row>
    <row r="46" spans="1:5" ht="20.25" x14ac:dyDescent="0.3">
      <c r="A46" s="122">
        <v>8</v>
      </c>
      <c r="B46" s="125" t="s">
        <v>87</v>
      </c>
      <c r="C46" s="139" t="s">
        <v>185</v>
      </c>
      <c r="D46" s="139"/>
      <c r="E46" s="139"/>
    </row>
    <row r="47" spans="1:5" ht="20.25" x14ac:dyDescent="0.3">
      <c r="A47" s="122">
        <v>12</v>
      </c>
      <c r="B47" s="139" t="s">
        <v>187</v>
      </c>
      <c r="C47" s="139" t="s">
        <v>93</v>
      </c>
      <c r="D47" s="139" t="s">
        <v>22</v>
      </c>
      <c r="E47" s="139"/>
    </row>
    <row r="48" spans="1:5" ht="20.25" x14ac:dyDescent="0.3">
      <c r="A48" s="122">
        <v>12</v>
      </c>
      <c r="B48" s="139" t="s">
        <v>188</v>
      </c>
      <c r="C48" s="139" t="s">
        <v>119</v>
      </c>
      <c r="D48" s="139" t="s">
        <v>24</v>
      </c>
      <c r="E48" s="139"/>
    </row>
    <row r="49" spans="1:6" ht="20.25" x14ac:dyDescent="0.3">
      <c r="A49" s="122">
        <v>24</v>
      </c>
      <c r="B49" s="162" t="s">
        <v>193</v>
      </c>
      <c r="C49" s="139" t="s">
        <v>195</v>
      </c>
      <c r="D49" s="164" t="s">
        <v>31</v>
      </c>
      <c r="E49" s="139"/>
    </row>
    <row r="50" spans="1:6" ht="20.25" x14ac:dyDescent="0.3">
      <c r="A50" s="122">
        <v>12</v>
      </c>
      <c r="B50" s="127" t="s">
        <v>196</v>
      </c>
      <c r="C50" s="139" t="s">
        <v>119</v>
      </c>
      <c r="D50" s="139" t="s">
        <v>24</v>
      </c>
      <c r="E50" s="139"/>
    </row>
    <row r="51" spans="1:6" ht="20.25" x14ac:dyDescent="0.3">
      <c r="A51" s="122">
        <v>12</v>
      </c>
      <c r="B51" s="139" t="s">
        <v>197</v>
      </c>
      <c r="C51" s="164" t="s">
        <v>120</v>
      </c>
      <c r="D51" s="139" t="s">
        <v>140</v>
      </c>
      <c r="E51" s="139"/>
    </row>
    <row r="52" spans="1:6" ht="24" customHeight="1" x14ac:dyDescent="0.3">
      <c r="A52" s="122"/>
      <c r="B52" s="177">
        <v>45095</v>
      </c>
      <c r="C52" s="139"/>
      <c r="D52" s="139"/>
      <c r="E52" s="139"/>
      <c r="F52" s="114"/>
    </row>
    <row r="53" spans="1:6" ht="19.149999999999999" customHeight="1" x14ac:dyDescent="0.35">
      <c r="A53" s="128" t="s">
        <v>112</v>
      </c>
      <c r="B53" s="118" t="s">
        <v>113</v>
      </c>
      <c r="C53" s="118" t="s">
        <v>114</v>
      </c>
      <c r="D53" s="135" t="s">
        <v>115</v>
      </c>
      <c r="E53" s="118" t="s">
        <v>116</v>
      </c>
      <c r="F53" s="128" t="s">
        <v>8</v>
      </c>
    </row>
    <row r="54" spans="1:6" ht="24" customHeight="1" x14ac:dyDescent="0.35">
      <c r="A54" s="129">
        <v>6</v>
      </c>
      <c r="B54" s="161" t="s">
        <v>222</v>
      </c>
      <c r="C54" s="161" t="s">
        <v>93</v>
      </c>
      <c r="D54" s="161" t="s">
        <v>24</v>
      </c>
      <c r="E54" s="145"/>
      <c r="F54" s="144">
        <v>48.9</v>
      </c>
    </row>
    <row r="55" spans="1:6" ht="24" customHeight="1" x14ac:dyDescent="0.35">
      <c r="A55" s="129">
        <v>8</v>
      </c>
      <c r="B55" s="179" t="s">
        <v>241</v>
      </c>
      <c r="C55" s="161" t="s">
        <v>120</v>
      </c>
      <c r="D55" s="161" t="s">
        <v>140</v>
      </c>
      <c r="E55" s="114"/>
      <c r="F55" s="114"/>
    </row>
    <row r="56" spans="1:6" ht="24" customHeight="1" x14ac:dyDescent="0.35">
      <c r="A56" s="129">
        <v>8</v>
      </c>
      <c r="B56" s="179" t="s">
        <v>241</v>
      </c>
      <c r="C56" s="161" t="s">
        <v>119</v>
      </c>
      <c r="D56" s="161" t="s">
        <v>12</v>
      </c>
      <c r="E56" s="114"/>
      <c r="F56" s="114"/>
    </row>
    <row r="57" spans="1:6" ht="24" customHeight="1" x14ac:dyDescent="0.35">
      <c r="A57" s="129">
        <v>12</v>
      </c>
      <c r="B57" s="161" t="s">
        <v>180</v>
      </c>
      <c r="C57" s="161" t="s">
        <v>195</v>
      </c>
      <c r="D57" s="161"/>
      <c r="E57" s="114"/>
      <c r="F57" s="114"/>
    </row>
    <row r="58" spans="1:6" ht="24" customHeight="1" x14ac:dyDescent="0.35">
      <c r="A58" s="129">
        <v>12</v>
      </c>
      <c r="B58" s="161" t="s">
        <v>196</v>
      </c>
      <c r="C58" s="161" t="s">
        <v>195</v>
      </c>
      <c r="D58" s="161"/>
      <c r="E58" s="114"/>
      <c r="F58" s="114"/>
    </row>
    <row r="59" spans="1:6" ht="24" customHeight="1" x14ac:dyDescent="0.35">
      <c r="A59" s="129"/>
      <c r="B59" s="161" t="s">
        <v>240</v>
      </c>
      <c r="C59" s="161"/>
      <c r="D59" s="161"/>
      <c r="E59" s="114"/>
      <c r="F59" s="114"/>
    </row>
    <row r="60" spans="1:6" ht="24" customHeight="1" x14ac:dyDescent="0.35">
      <c r="A60" s="129">
        <v>8</v>
      </c>
      <c r="B60" s="161" t="s">
        <v>242</v>
      </c>
      <c r="C60" s="161" t="s">
        <v>93</v>
      </c>
      <c r="D60" s="161" t="s">
        <v>24</v>
      </c>
      <c r="E60" s="114"/>
      <c r="F60" s="114"/>
    </row>
    <row r="61" spans="1:6" ht="24" customHeight="1" x14ac:dyDescent="0.35">
      <c r="A61" s="129">
        <v>8</v>
      </c>
      <c r="B61" s="23" t="s">
        <v>245</v>
      </c>
      <c r="C61" s="161" t="s">
        <v>93</v>
      </c>
      <c r="D61" s="161" t="s">
        <v>24</v>
      </c>
      <c r="E61" s="114"/>
      <c r="F61" s="114"/>
    </row>
    <row r="62" spans="1:6" ht="24" customHeight="1" x14ac:dyDescent="0.35">
      <c r="A62" s="129"/>
      <c r="B62" s="161"/>
      <c r="C62" s="161"/>
      <c r="D62" s="161"/>
      <c r="E62" s="114"/>
      <c r="F62" s="114"/>
    </row>
    <row r="63" spans="1:6" ht="24" customHeight="1" x14ac:dyDescent="0.35">
      <c r="A63" s="129"/>
      <c r="B63" s="161"/>
      <c r="C63" s="161"/>
      <c r="D63" s="161"/>
      <c r="E63" s="114"/>
      <c r="F63" s="114"/>
    </row>
    <row r="64" spans="1:6" ht="25.15" customHeight="1" x14ac:dyDescent="0.25">
      <c r="A64" s="130"/>
      <c r="B64" s="114"/>
      <c r="C64" s="114"/>
      <c r="D64" s="114"/>
      <c r="E64" s="114"/>
      <c r="F64" s="114"/>
    </row>
    <row r="65" spans="1:6" ht="25.15" customHeight="1" x14ac:dyDescent="0.25">
      <c r="A65" s="130"/>
      <c r="B65" s="114"/>
      <c r="C65" s="114"/>
      <c r="D65" s="114"/>
      <c r="E65" s="114"/>
      <c r="F65" s="114"/>
    </row>
    <row r="66" spans="1:6" ht="25.15" customHeight="1" x14ac:dyDescent="0.25">
      <c r="A66" s="130"/>
      <c r="B66" s="114"/>
      <c r="C66" s="114"/>
      <c r="D66" s="114"/>
      <c r="E66" s="114"/>
      <c r="F66" s="114"/>
    </row>
    <row r="67" spans="1:6" ht="25.15" customHeight="1" x14ac:dyDescent="0.25">
      <c r="A67" s="130"/>
      <c r="B67" s="114"/>
      <c r="C67" s="114"/>
      <c r="D67" s="114"/>
      <c r="E67" s="114"/>
      <c r="F67" s="114"/>
    </row>
    <row r="68" spans="1:6" ht="25.15" customHeight="1" x14ac:dyDescent="0.25">
      <c r="A68" s="130"/>
      <c r="B68" s="114"/>
      <c r="C68" s="114"/>
      <c r="D68" s="114"/>
      <c r="E68" s="114"/>
      <c r="F68" s="114"/>
    </row>
    <row r="69" spans="1:6" ht="25.15" customHeight="1" x14ac:dyDescent="0.25">
      <c r="A69" s="130"/>
      <c r="B69" s="114"/>
      <c r="C69" s="114"/>
      <c r="D69" s="114"/>
      <c r="E69" s="114"/>
      <c r="F69" s="114"/>
    </row>
    <row r="70" spans="1:6" ht="25.15" customHeight="1" x14ac:dyDescent="0.25">
      <c r="A70" s="130"/>
      <c r="B70" s="114"/>
      <c r="C70" s="114"/>
      <c r="D70" s="114"/>
      <c r="E70" s="114"/>
      <c r="F70" s="114"/>
    </row>
    <row r="71" spans="1:6" ht="25.15" customHeight="1" x14ac:dyDescent="0.25">
      <c r="A71" s="130"/>
      <c r="B71" s="114"/>
      <c r="C71" s="114"/>
      <c r="D71" s="114"/>
      <c r="E71" s="114"/>
      <c r="F71" s="114"/>
    </row>
    <row r="72" spans="1:6" ht="25.15" customHeight="1" x14ac:dyDescent="0.25">
      <c r="A72" s="130"/>
      <c r="B72" s="114"/>
      <c r="C72" s="114"/>
      <c r="D72" s="114"/>
      <c r="E72" s="114"/>
      <c r="F72" s="114"/>
    </row>
    <row r="73" spans="1:6" ht="25.15" customHeight="1" x14ac:dyDescent="0.25">
      <c r="A73" s="130"/>
      <c r="B73" s="114"/>
      <c r="C73" s="114"/>
      <c r="D73" s="114"/>
      <c r="E73" s="114"/>
      <c r="F73" s="114"/>
    </row>
    <row r="74" spans="1:6" ht="25.15" customHeight="1" x14ac:dyDescent="0.25">
      <c r="A74" s="130"/>
      <c r="B74" s="114"/>
      <c r="C74" s="114"/>
      <c r="D74" s="114"/>
      <c r="E74" s="114"/>
      <c r="F74" s="114"/>
    </row>
    <row r="75" spans="1:6" ht="25.15" customHeight="1" x14ac:dyDescent="0.25">
      <c r="A75" s="130"/>
      <c r="B75" s="114"/>
      <c r="C75" s="114"/>
      <c r="D75" s="114"/>
      <c r="E75" s="114"/>
      <c r="F75" s="114"/>
    </row>
    <row r="76" spans="1:6" ht="25.15" customHeight="1" x14ac:dyDescent="0.25">
      <c r="A76" s="130"/>
      <c r="B76" s="114"/>
      <c r="C76" s="114"/>
      <c r="D76" s="114"/>
      <c r="E76" s="114"/>
      <c r="F76" s="114"/>
    </row>
    <row r="77" spans="1:6" ht="25.15" customHeight="1" x14ac:dyDescent="0.25">
      <c r="A77" s="130"/>
      <c r="B77" s="114"/>
      <c r="C77" s="114"/>
      <c r="D77" s="114"/>
      <c r="E77" s="114"/>
      <c r="F77" s="114"/>
    </row>
    <row r="78" spans="1:6" ht="25.15" customHeight="1" x14ac:dyDescent="0.25">
      <c r="A78" s="130"/>
      <c r="B78" s="114"/>
      <c r="C78" s="114"/>
      <c r="D78" s="114"/>
      <c r="E78" s="114"/>
      <c r="F78" s="114"/>
    </row>
    <row r="79" spans="1:6" ht="25.15" customHeight="1" x14ac:dyDescent="0.25">
      <c r="A79" s="130"/>
      <c r="B79" s="114"/>
      <c r="C79" s="114"/>
      <c r="D79" s="114"/>
      <c r="E79" s="114"/>
      <c r="F79" s="114"/>
    </row>
  </sheetData>
  <pageMargins left="0.70866141732283472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7" zoomScaleNormal="100" zoomScaleSheetLayoutView="106" workbookViewId="0">
      <selection activeCell="H18" sqref="H18"/>
    </sheetView>
  </sheetViews>
  <sheetFormatPr defaultRowHeight="15" x14ac:dyDescent="0.25"/>
  <cols>
    <col min="1" max="1" width="5.42578125" customWidth="1"/>
    <col min="2" max="2" width="20" customWidth="1"/>
    <col min="3" max="3" width="8.7109375" customWidth="1"/>
    <col min="4" max="4" width="7.42578125" bestFit="1" customWidth="1"/>
    <col min="5" max="5" width="9.5703125" customWidth="1"/>
    <col min="6" max="6" width="9.140625" customWidth="1"/>
    <col min="7" max="7" width="7.7109375" customWidth="1"/>
    <col min="8" max="8" width="22.28515625" customWidth="1"/>
    <col min="9" max="12" width="6.5703125" customWidth="1"/>
    <col min="13" max="13" width="7.28515625" customWidth="1"/>
    <col min="14" max="14" width="6.5703125" customWidth="1"/>
    <col min="15" max="16" width="7.28515625" customWidth="1"/>
    <col min="17" max="17" width="7.7109375" customWidth="1"/>
    <col min="18" max="18" width="15.42578125" customWidth="1"/>
  </cols>
  <sheetData>
    <row r="1" spans="1:18" ht="15.75" x14ac:dyDescent="0.25">
      <c r="A1" s="210" t="s">
        <v>82</v>
      </c>
      <c r="B1" s="210"/>
      <c r="C1" s="15"/>
      <c r="D1" s="15"/>
      <c r="E1" s="15"/>
      <c r="F1" s="15"/>
      <c r="G1" s="15"/>
      <c r="H1" s="15"/>
      <c r="J1" s="16"/>
      <c r="O1" s="16" t="s">
        <v>85</v>
      </c>
    </row>
    <row r="2" spans="1:18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8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8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8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8" ht="15.75" x14ac:dyDescent="0.25">
      <c r="A6" s="10"/>
      <c r="B6" s="17"/>
      <c r="C6" s="17"/>
      <c r="D6" s="17"/>
      <c r="E6" s="17"/>
      <c r="F6" s="17"/>
      <c r="G6" s="17"/>
      <c r="H6" s="17"/>
    </row>
    <row r="7" spans="1:18" s="24" customFormat="1" ht="23.25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</row>
    <row r="8" spans="1:18" s="23" customFormat="1" ht="28.5" customHeight="1" x14ac:dyDescent="0.35">
      <c r="A8" s="209" t="s">
        <v>270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18" ht="20.25" x14ac:dyDescent="0.25">
      <c r="A9" s="211" t="s">
        <v>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 ht="20.25" x14ac:dyDescent="0.25">
      <c r="A10" s="92"/>
      <c r="B10" s="93"/>
      <c r="C10" s="93"/>
      <c r="D10" s="93"/>
      <c r="E10" s="93"/>
      <c r="F10" s="93"/>
      <c r="G10" s="93"/>
      <c r="H10" s="93"/>
      <c r="I10" s="163"/>
      <c r="J10" s="217" t="s">
        <v>93</v>
      </c>
      <c r="K10" s="217"/>
      <c r="L10" s="217"/>
      <c r="M10" s="95"/>
      <c r="N10" s="93"/>
      <c r="O10" s="94"/>
      <c r="P10" s="22"/>
    </row>
    <row r="11" spans="1:18" ht="38.25" x14ac:dyDescent="0.25">
      <c r="A11" s="39" t="s">
        <v>42</v>
      </c>
      <c r="B11" s="27" t="s">
        <v>5</v>
      </c>
      <c r="C11" s="27" t="s">
        <v>6</v>
      </c>
      <c r="D11" s="27" t="s">
        <v>7</v>
      </c>
      <c r="E11" s="27" t="s">
        <v>8</v>
      </c>
      <c r="F11" s="27" t="s">
        <v>9</v>
      </c>
      <c r="G11" s="27" t="s">
        <v>10</v>
      </c>
      <c r="H11" s="29" t="s">
        <v>11</v>
      </c>
      <c r="I11" s="27" t="s">
        <v>22</v>
      </c>
      <c r="J11" s="27" t="s">
        <v>43</v>
      </c>
      <c r="K11" s="27" t="s">
        <v>12</v>
      </c>
      <c r="L11" s="27" t="s">
        <v>24</v>
      </c>
      <c r="M11" s="27" t="s">
        <v>232</v>
      </c>
      <c r="N11" s="27" t="s">
        <v>17</v>
      </c>
      <c r="O11" s="27" t="s">
        <v>21</v>
      </c>
      <c r="P11" s="27" t="s">
        <v>7</v>
      </c>
      <c r="Q11" s="27" t="s">
        <v>19</v>
      </c>
      <c r="R11" s="27" t="s">
        <v>20</v>
      </c>
    </row>
    <row r="12" spans="1:18" x14ac:dyDescent="0.25">
      <c r="A12" s="213" t="s">
        <v>77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18" x14ac:dyDescent="0.25">
      <c r="A13" s="107">
        <v>1</v>
      </c>
      <c r="B13" s="106" t="s">
        <v>95</v>
      </c>
      <c r="C13" s="107">
        <v>2007</v>
      </c>
      <c r="D13" s="105"/>
      <c r="E13" s="109">
        <v>97.1</v>
      </c>
      <c r="F13" s="105" t="s">
        <v>163</v>
      </c>
      <c r="G13" s="108">
        <v>16</v>
      </c>
      <c r="H13" s="105" t="s">
        <v>159</v>
      </c>
      <c r="I13" s="48"/>
      <c r="J13" s="48"/>
      <c r="K13" s="105">
        <v>503</v>
      </c>
      <c r="L13" s="48"/>
      <c r="M13" s="48"/>
      <c r="N13" s="48"/>
      <c r="O13" s="48">
        <v>1</v>
      </c>
      <c r="P13" s="86">
        <v>3</v>
      </c>
      <c r="Q13" s="50">
        <v>30</v>
      </c>
      <c r="R13" s="100" t="s">
        <v>291</v>
      </c>
    </row>
    <row r="14" spans="1:18" x14ac:dyDescent="0.25">
      <c r="A14" s="215" t="s">
        <v>32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</row>
    <row r="15" spans="1:18" x14ac:dyDescent="0.25">
      <c r="A15" s="157">
        <v>1</v>
      </c>
      <c r="B15" s="102" t="s">
        <v>90</v>
      </c>
      <c r="C15" s="103">
        <v>1987</v>
      </c>
      <c r="D15" s="71"/>
      <c r="E15" s="104">
        <v>120</v>
      </c>
      <c r="F15" s="80" t="s">
        <v>163</v>
      </c>
      <c r="G15" s="84">
        <v>16</v>
      </c>
      <c r="H15" s="80" t="s">
        <v>91</v>
      </c>
      <c r="I15" s="80"/>
      <c r="J15" s="80">
        <v>414</v>
      </c>
      <c r="K15" s="80"/>
      <c r="L15" s="80"/>
      <c r="M15" s="80"/>
      <c r="N15" s="80"/>
      <c r="O15" s="80">
        <v>1</v>
      </c>
      <c r="P15" s="80">
        <v>2</v>
      </c>
      <c r="Q15" s="80">
        <v>30</v>
      </c>
      <c r="R15" s="111" t="s">
        <v>94</v>
      </c>
    </row>
    <row r="16" spans="1:18" x14ac:dyDescent="0.25">
      <c r="A16" s="157">
        <v>2</v>
      </c>
      <c r="B16" s="100" t="s">
        <v>96</v>
      </c>
      <c r="C16" s="98">
        <v>2004</v>
      </c>
      <c r="D16" s="50"/>
      <c r="E16" s="110">
        <v>64.7</v>
      </c>
      <c r="F16" s="50">
        <v>78</v>
      </c>
      <c r="G16" s="50">
        <v>16</v>
      </c>
      <c r="H16" s="105" t="s">
        <v>159</v>
      </c>
      <c r="I16" s="50"/>
      <c r="J16" s="50"/>
      <c r="K16" s="50">
        <v>400</v>
      </c>
      <c r="L16" s="50"/>
      <c r="M16" s="50"/>
      <c r="N16" s="50"/>
      <c r="O16" s="50">
        <v>1</v>
      </c>
      <c r="P16" s="50"/>
      <c r="Q16" s="50">
        <v>30</v>
      </c>
      <c r="R16" s="100" t="s">
        <v>97</v>
      </c>
    </row>
    <row r="17" spans="1:18" x14ac:dyDescent="0.25">
      <c r="A17" s="213" t="s">
        <v>172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1:18" x14ac:dyDescent="0.25">
      <c r="A18" s="107">
        <v>1</v>
      </c>
      <c r="B18" s="99" t="s">
        <v>151</v>
      </c>
      <c r="C18" s="98">
        <v>1975</v>
      </c>
      <c r="D18" s="99"/>
      <c r="E18" s="110">
        <v>96.6</v>
      </c>
      <c r="F18" s="50" t="s">
        <v>163</v>
      </c>
      <c r="G18" s="50">
        <v>20</v>
      </c>
      <c r="H18" s="50" t="s">
        <v>107</v>
      </c>
      <c r="I18" s="99"/>
      <c r="J18" s="50">
        <v>326</v>
      </c>
      <c r="K18" s="99"/>
      <c r="L18" s="99"/>
      <c r="M18" s="99"/>
      <c r="N18" s="99"/>
      <c r="O18" s="50">
        <v>1</v>
      </c>
      <c r="P18" s="50">
        <v>3</v>
      </c>
      <c r="Q18" s="50">
        <v>30</v>
      </c>
      <c r="R18" s="99" t="s">
        <v>152</v>
      </c>
    </row>
    <row r="19" spans="1:18" x14ac:dyDescent="0.25">
      <c r="A19" s="98">
        <v>2</v>
      </c>
      <c r="B19" s="99" t="s">
        <v>213</v>
      </c>
      <c r="C19" s="98">
        <v>1978</v>
      </c>
      <c r="D19" s="50"/>
      <c r="E19" s="110">
        <v>69.900000000000006</v>
      </c>
      <c r="F19" s="50">
        <v>78</v>
      </c>
      <c r="G19" s="50">
        <v>14</v>
      </c>
      <c r="H19" s="50" t="s">
        <v>107</v>
      </c>
      <c r="I19" s="99"/>
      <c r="J19" s="99"/>
      <c r="K19" s="99"/>
      <c r="L19" s="99"/>
      <c r="M19" s="50">
        <v>402</v>
      </c>
      <c r="N19" s="99"/>
      <c r="O19" s="50">
        <v>1</v>
      </c>
      <c r="P19" s="99"/>
      <c r="Q19" s="50">
        <v>30</v>
      </c>
      <c r="R19" s="99" t="s">
        <v>152</v>
      </c>
    </row>
    <row r="20" spans="1:18" x14ac:dyDescent="0.25">
      <c r="A20" s="213" t="s">
        <v>199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x14ac:dyDescent="0.25">
      <c r="A21" s="98">
        <v>1</v>
      </c>
      <c r="B21" s="99" t="s">
        <v>183</v>
      </c>
      <c r="C21" s="98">
        <v>1972</v>
      </c>
      <c r="D21" s="50"/>
      <c r="E21" s="110">
        <v>71</v>
      </c>
      <c r="F21" s="50">
        <v>78</v>
      </c>
      <c r="G21" s="50">
        <v>24</v>
      </c>
      <c r="H21" s="50" t="s">
        <v>91</v>
      </c>
      <c r="I21" s="50"/>
      <c r="J21" s="50">
        <v>289</v>
      </c>
      <c r="K21" s="50"/>
      <c r="L21" s="50"/>
      <c r="M21" s="50"/>
      <c r="N21" s="50"/>
      <c r="O21" s="50">
        <v>1</v>
      </c>
      <c r="P21" s="50">
        <v>1</v>
      </c>
      <c r="Q21" s="50">
        <v>30</v>
      </c>
      <c r="R21" s="99" t="s">
        <v>184</v>
      </c>
    </row>
    <row r="22" spans="1:18" x14ac:dyDescent="0.25">
      <c r="A22" s="213" t="s">
        <v>200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18" x14ac:dyDescent="0.25">
      <c r="A23" s="98">
        <v>1</v>
      </c>
      <c r="B23" s="99" t="s">
        <v>187</v>
      </c>
      <c r="C23" s="98">
        <v>1949</v>
      </c>
      <c r="D23" s="50"/>
      <c r="E23" s="110">
        <v>81.2</v>
      </c>
      <c r="F23" s="50" t="s">
        <v>163</v>
      </c>
      <c r="G23" s="50">
        <v>12</v>
      </c>
      <c r="H23" s="50" t="s">
        <v>194</v>
      </c>
      <c r="I23" s="50">
        <v>719</v>
      </c>
      <c r="J23" s="50"/>
      <c r="K23" s="50"/>
      <c r="L23" s="50"/>
      <c r="M23" s="50"/>
      <c r="N23" s="50"/>
      <c r="O23" s="50">
        <v>1</v>
      </c>
      <c r="P23" s="99"/>
      <c r="Q23" s="50">
        <v>30</v>
      </c>
      <c r="R23" s="99" t="s">
        <v>192</v>
      </c>
    </row>
    <row r="24" spans="1:18" ht="20.25" x14ac:dyDescent="0.25">
      <c r="A24" s="211" t="s">
        <v>173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20.25" x14ac:dyDescent="0.25">
      <c r="A25" s="92"/>
      <c r="B25" s="93"/>
      <c r="C25" s="93"/>
      <c r="D25" s="93"/>
      <c r="E25" s="93"/>
      <c r="F25" s="93"/>
      <c r="G25" s="93"/>
      <c r="H25" s="93"/>
      <c r="I25" s="163"/>
      <c r="J25" s="217" t="s">
        <v>93</v>
      </c>
      <c r="K25" s="217"/>
      <c r="L25" s="217"/>
      <c r="M25" s="95"/>
      <c r="N25" s="93"/>
      <c r="O25" s="94"/>
      <c r="P25" s="22"/>
    </row>
    <row r="26" spans="1:18" ht="38.25" x14ac:dyDescent="0.25">
      <c r="A26" s="39" t="s">
        <v>42</v>
      </c>
      <c r="B26" s="27" t="s">
        <v>5</v>
      </c>
      <c r="C26" s="27" t="s">
        <v>6</v>
      </c>
      <c r="D26" s="27" t="s">
        <v>7</v>
      </c>
      <c r="E26" s="27" t="s">
        <v>8</v>
      </c>
      <c r="F26" s="27" t="s">
        <v>9</v>
      </c>
      <c r="G26" s="27" t="s">
        <v>10</v>
      </c>
      <c r="H26" s="29" t="s">
        <v>11</v>
      </c>
      <c r="I26" s="27"/>
      <c r="J26" s="27" t="s">
        <v>43</v>
      </c>
      <c r="K26" s="27" t="s">
        <v>12</v>
      </c>
      <c r="L26" s="27" t="s">
        <v>24</v>
      </c>
      <c r="M26" s="27"/>
      <c r="N26" s="27" t="s">
        <v>17</v>
      </c>
      <c r="O26" s="27" t="s">
        <v>21</v>
      </c>
      <c r="P26" s="27" t="s">
        <v>7</v>
      </c>
      <c r="Q26" s="27" t="s">
        <v>19</v>
      </c>
      <c r="R26" s="27" t="s">
        <v>20</v>
      </c>
    </row>
    <row r="27" spans="1:18" x14ac:dyDescent="0.25">
      <c r="A27" s="218" t="s">
        <v>44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</row>
    <row r="28" spans="1:18" x14ac:dyDescent="0.25">
      <c r="A28" s="98">
        <v>1</v>
      </c>
      <c r="B28" s="99" t="s">
        <v>245</v>
      </c>
      <c r="C28" s="98">
        <v>2000</v>
      </c>
      <c r="D28" s="99"/>
      <c r="E28" s="110">
        <v>66.3</v>
      </c>
      <c r="F28" s="50">
        <v>68</v>
      </c>
      <c r="G28" s="50">
        <v>8</v>
      </c>
      <c r="H28" s="50" t="s">
        <v>243</v>
      </c>
      <c r="I28" s="50"/>
      <c r="J28" s="50"/>
      <c r="K28" s="50"/>
      <c r="L28" s="50">
        <v>500</v>
      </c>
      <c r="M28" s="50"/>
      <c r="N28" s="50"/>
      <c r="O28" s="50"/>
      <c r="P28" s="50">
        <v>3</v>
      </c>
      <c r="Q28" s="50">
        <v>30</v>
      </c>
      <c r="R28" s="99" t="s">
        <v>244</v>
      </c>
    </row>
    <row r="29" spans="1:18" x14ac:dyDescent="0.25">
      <c r="A29" s="98">
        <v>2</v>
      </c>
      <c r="B29" s="99" t="s">
        <v>222</v>
      </c>
      <c r="C29" s="98">
        <v>1998</v>
      </c>
      <c r="D29" s="99"/>
      <c r="E29" s="110">
        <v>48.9</v>
      </c>
      <c r="F29" s="50">
        <v>53</v>
      </c>
      <c r="G29" s="50">
        <v>6</v>
      </c>
      <c r="H29" s="50" t="s">
        <v>243</v>
      </c>
      <c r="I29" s="50"/>
      <c r="J29" s="50"/>
      <c r="K29" s="50"/>
      <c r="L29" s="50">
        <v>450</v>
      </c>
      <c r="M29" s="50"/>
      <c r="N29" s="50"/>
      <c r="O29" s="50"/>
      <c r="P29" s="50" t="s">
        <v>271</v>
      </c>
      <c r="Q29" s="50">
        <v>30</v>
      </c>
      <c r="R29" s="99" t="s">
        <v>244</v>
      </c>
    </row>
    <row r="30" spans="1:18" x14ac:dyDescent="0.25">
      <c r="A30" s="220" t="s">
        <v>174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</row>
    <row r="31" spans="1:18" x14ac:dyDescent="0.25">
      <c r="A31" s="98">
        <v>1</v>
      </c>
      <c r="B31" s="99" t="s">
        <v>242</v>
      </c>
      <c r="C31" s="50">
        <v>1981</v>
      </c>
      <c r="D31" s="99"/>
      <c r="E31" s="110">
        <v>61.1</v>
      </c>
      <c r="F31" s="50">
        <v>68</v>
      </c>
      <c r="G31" s="50">
        <v>8</v>
      </c>
      <c r="H31" s="50" t="s">
        <v>243</v>
      </c>
      <c r="I31" s="50"/>
      <c r="J31" s="50"/>
      <c r="K31" s="50"/>
      <c r="L31" s="50">
        <v>499</v>
      </c>
      <c r="M31" s="50"/>
      <c r="N31" s="50"/>
      <c r="O31" s="50"/>
      <c r="P31" s="50">
        <v>3</v>
      </c>
      <c r="Q31" s="50">
        <v>30</v>
      </c>
      <c r="R31" s="99" t="s">
        <v>244</v>
      </c>
    </row>
  </sheetData>
  <mergeCells count="18">
    <mergeCell ref="A27:R27"/>
    <mergeCell ref="A30:R30"/>
    <mergeCell ref="J10:L10"/>
    <mergeCell ref="A1:B1"/>
    <mergeCell ref="A2:O2"/>
    <mergeCell ref="A3:O3"/>
    <mergeCell ref="A4:O4"/>
    <mergeCell ref="A5:O5"/>
    <mergeCell ref="A17:R17"/>
    <mergeCell ref="A20:R20"/>
    <mergeCell ref="J25:L25"/>
    <mergeCell ref="A22:R22"/>
    <mergeCell ref="A24:R24"/>
    <mergeCell ref="A9:R9"/>
    <mergeCell ref="A8:R8"/>
    <mergeCell ref="A7:R7"/>
    <mergeCell ref="A12:R12"/>
    <mergeCell ref="A14:R14"/>
  </mergeCells>
  <pageMargins left="0.7" right="0.7" top="0.75" bottom="0.75" header="0.3" footer="0.3"/>
  <pageSetup paperSize="9" scale="5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zoomScale="89" zoomScaleNormal="89" workbookViewId="0">
      <selection activeCell="C27" sqref="C27"/>
    </sheetView>
  </sheetViews>
  <sheetFormatPr defaultRowHeight="15" x14ac:dyDescent="0.25"/>
  <cols>
    <col min="1" max="1" width="3.85546875" customWidth="1"/>
    <col min="2" max="2" width="29.28515625" customWidth="1"/>
    <col min="3" max="5" width="7.5703125" customWidth="1"/>
    <col min="6" max="6" width="6.140625" customWidth="1"/>
    <col min="7" max="7" width="5.85546875" customWidth="1"/>
    <col min="9" max="9" width="7.28515625" bestFit="1" customWidth="1"/>
    <col min="10" max="10" width="7.28515625" customWidth="1"/>
    <col min="11" max="11" width="6.5703125" customWidth="1"/>
    <col min="12" max="14" width="7.28515625" customWidth="1"/>
    <col min="15" max="16" width="7.5703125" customWidth="1"/>
    <col min="17" max="17" width="6.5703125" customWidth="1"/>
    <col min="18" max="19" width="7.28515625" customWidth="1"/>
    <col min="20" max="20" width="7.140625" customWidth="1"/>
    <col min="21" max="23" width="7.5703125" customWidth="1"/>
    <col min="24" max="25" width="10.5703125" customWidth="1"/>
  </cols>
  <sheetData>
    <row r="1" spans="1:27" ht="15.75" x14ac:dyDescent="0.25">
      <c r="A1" s="210" t="s">
        <v>82</v>
      </c>
      <c r="B1" s="210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 t="s">
        <v>85</v>
      </c>
    </row>
    <row r="2" spans="1:27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27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7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</row>
    <row r="5" spans="1:27" ht="18.75" x14ac:dyDescent="0.3">
      <c r="A5" s="232" t="s">
        <v>83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</row>
    <row r="6" spans="1:27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.75" x14ac:dyDescent="0.25">
      <c r="A7" s="269" t="s">
        <v>37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</row>
    <row r="8" spans="1:27" ht="15.75" thickBot="1" x14ac:dyDescent="0.3"/>
    <row r="9" spans="1:27" ht="18" customHeight="1" x14ac:dyDescent="0.25">
      <c r="A9" s="270" t="s">
        <v>42</v>
      </c>
      <c r="B9" s="276" t="s">
        <v>11</v>
      </c>
      <c r="C9" s="273" t="s">
        <v>287</v>
      </c>
      <c r="D9" s="274"/>
      <c r="E9" s="275"/>
      <c r="F9" s="273" t="s">
        <v>38</v>
      </c>
      <c r="G9" s="274"/>
      <c r="H9" s="275"/>
      <c r="I9" s="273" t="s">
        <v>24</v>
      </c>
      <c r="J9" s="274"/>
      <c r="K9" s="275"/>
      <c r="L9" s="273" t="s">
        <v>290</v>
      </c>
      <c r="M9" s="274"/>
      <c r="N9" s="275"/>
      <c r="O9" s="273" t="s">
        <v>43</v>
      </c>
      <c r="P9" s="274"/>
      <c r="Q9" s="275"/>
      <c r="R9" s="273" t="s">
        <v>3</v>
      </c>
      <c r="S9" s="274"/>
      <c r="T9" s="275"/>
      <c r="U9" s="273" t="s">
        <v>36</v>
      </c>
      <c r="V9" s="274"/>
      <c r="W9" s="275"/>
      <c r="X9" s="257" t="s">
        <v>67</v>
      </c>
      <c r="Y9" s="258"/>
      <c r="Z9" s="279" t="s">
        <v>61</v>
      </c>
      <c r="AA9" s="276" t="s">
        <v>21</v>
      </c>
    </row>
    <row r="10" spans="1:27" ht="15" customHeight="1" x14ac:dyDescent="0.25">
      <c r="A10" s="271"/>
      <c r="B10" s="277"/>
      <c r="C10" s="265" t="s">
        <v>66</v>
      </c>
      <c r="D10" s="267" t="s">
        <v>65</v>
      </c>
      <c r="E10" s="263" t="s">
        <v>17</v>
      </c>
      <c r="F10" s="265" t="s">
        <v>66</v>
      </c>
      <c r="G10" s="267" t="s">
        <v>65</v>
      </c>
      <c r="H10" s="263" t="s">
        <v>17</v>
      </c>
      <c r="I10" s="265" t="s">
        <v>66</v>
      </c>
      <c r="J10" s="267" t="s">
        <v>65</v>
      </c>
      <c r="K10" s="263" t="s">
        <v>17</v>
      </c>
      <c r="L10" s="265" t="s">
        <v>66</v>
      </c>
      <c r="M10" s="267" t="s">
        <v>65</v>
      </c>
      <c r="N10" s="263" t="s">
        <v>17</v>
      </c>
      <c r="O10" s="265" t="s">
        <v>66</v>
      </c>
      <c r="P10" s="267" t="s">
        <v>65</v>
      </c>
      <c r="Q10" s="263" t="s">
        <v>17</v>
      </c>
      <c r="R10" s="265" t="s">
        <v>66</v>
      </c>
      <c r="S10" s="267" t="s">
        <v>65</v>
      </c>
      <c r="T10" s="263" t="s">
        <v>17</v>
      </c>
      <c r="U10" s="265" t="s">
        <v>66</v>
      </c>
      <c r="V10" s="267" t="s">
        <v>65</v>
      </c>
      <c r="W10" s="263" t="s">
        <v>17</v>
      </c>
      <c r="X10" s="259" t="s">
        <v>66</v>
      </c>
      <c r="Y10" s="261" t="s">
        <v>65</v>
      </c>
      <c r="Z10" s="280"/>
      <c r="AA10" s="277"/>
    </row>
    <row r="11" spans="1:27" ht="16.5" customHeight="1" thickBot="1" x14ac:dyDescent="0.3">
      <c r="A11" s="272"/>
      <c r="B11" s="278"/>
      <c r="C11" s="266"/>
      <c r="D11" s="268"/>
      <c r="E11" s="264"/>
      <c r="F11" s="266"/>
      <c r="G11" s="268"/>
      <c r="H11" s="264"/>
      <c r="I11" s="266"/>
      <c r="J11" s="268"/>
      <c r="K11" s="264"/>
      <c r="L11" s="266"/>
      <c r="M11" s="268"/>
      <c r="N11" s="264"/>
      <c r="O11" s="266"/>
      <c r="P11" s="268"/>
      <c r="Q11" s="264"/>
      <c r="R11" s="266"/>
      <c r="S11" s="268"/>
      <c r="T11" s="264"/>
      <c r="U11" s="266"/>
      <c r="V11" s="268"/>
      <c r="W11" s="264"/>
      <c r="X11" s="260"/>
      <c r="Y11" s="262"/>
      <c r="Z11" s="281"/>
      <c r="AA11" s="278"/>
    </row>
    <row r="12" spans="1:27" ht="15.75" thickBot="1" x14ac:dyDescent="0.3">
      <c r="A12" s="57">
        <v>1</v>
      </c>
      <c r="B12" s="289" t="s">
        <v>127</v>
      </c>
      <c r="C12" s="291"/>
      <c r="D12" s="292"/>
      <c r="E12" s="54">
        <f>C12+D12</f>
        <v>0</v>
      </c>
      <c r="F12" s="291"/>
      <c r="G12" s="292"/>
      <c r="H12" s="54">
        <f>F12+G12</f>
        <v>0</v>
      </c>
      <c r="I12" s="291"/>
      <c r="J12" s="292">
        <v>57</v>
      </c>
      <c r="K12" s="54">
        <f>I12+J12</f>
        <v>57</v>
      </c>
      <c r="L12" s="291"/>
      <c r="M12" s="292"/>
      <c r="N12" s="51">
        <f>M12+L12</f>
        <v>0</v>
      </c>
      <c r="O12" s="291">
        <v>120</v>
      </c>
      <c r="P12" s="292">
        <v>147</v>
      </c>
      <c r="Q12" s="51">
        <f>P12+O12</f>
        <v>267</v>
      </c>
      <c r="R12" s="291">
        <v>30</v>
      </c>
      <c r="S12" s="292"/>
      <c r="T12" s="54">
        <f>S12+R12</f>
        <v>30</v>
      </c>
      <c r="U12" s="291"/>
      <c r="V12" s="292"/>
      <c r="W12" s="51">
        <f>V12+U12</f>
        <v>0</v>
      </c>
      <c r="X12" s="55"/>
      <c r="Y12" s="56">
        <v>7</v>
      </c>
      <c r="Z12" s="63">
        <f>SUM(E12,H12,K12,N12,Q12,T12,W12)</f>
        <v>354</v>
      </c>
      <c r="AA12" s="64">
        <v>1</v>
      </c>
    </row>
    <row r="13" spans="1:27" ht="15.75" thickBot="1" x14ac:dyDescent="0.3">
      <c r="A13" s="41">
        <v>2</v>
      </c>
      <c r="B13" s="61" t="s">
        <v>107</v>
      </c>
      <c r="C13" s="47"/>
      <c r="D13" s="48"/>
      <c r="E13" s="54">
        <f>C13+D13</f>
        <v>0</v>
      </c>
      <c r="F13" s="47">
        <v>30</v>
      </c>
      <c r="G13" s="48"/>
      <c r="H13" s="54">
        <f>F13+G13</f>
        <v>30</v>
      </c>
      <c r="I13" s="47"/>
      <c r="J13" s="48">
        <v>30</v>
      </c>
      <c r="K13" s="54">
        <f>I13+J13</f>
        <v>30</v>
      </c>
      <c r="L13" s="47">
        <v>30</v>
      </c>
      <c r="M13" s="48">
        <v>60</v>
      </c>
      <c r="N13" s="51">
        <f>M13+L13</f>
        <v>90</v>
      </c>
      <c r="O13" s="47">
        <v>30</v>
      </c>
      <c r="P13" s="48">
        <v>90</v>
      </c>
      <c r="Q13" s="51">
        <f>P13+O13</f>
        <v>120</v>
      </c>
      <c r="R13" s="47"/>
      <c r="S13" s="48"/>
      <c r="T13" s="54">
        <f>S13+R13</f>
        <v>0</v>
      </c>
      <c r="U13" s="47"/>
      <c r="V13" s="48">
        <v>30</v>
      </c>
      <c r="W13" s="51">
        <f>V13+U13</f>
        <v>30</v>
      </c>
      <c r="X13" s="43"/>
      <c r="Y13" s="44">
        <v>7</v>
      </c>
      <c r="Z13" s="63">
        <f>SUM(E13,H13,K13,N13,Q13,T13,W13)</f>
        <v>300</v>
      </c>
      <c r="AA13" s="42">
        <v>2</v>
      </c>
    </row>
    <row r="14" spans="1:27" ht="15.75" thickBot="1" x14ac:dyDescent="0.3">
      <c r="A14" s="57">
        <v>3</v>
      </c>
      <c r="B14" s="60" t="s">
        <v>281</v>
      </c>
      <c r="C14" s="47"/>
      <c r="D14" s="48"/>
      <c r="E14" s="54">
        <f>C14+D14</f>
        <v>0</v>
      </c>
      <c r="F14" s="47"/>
      <c r="G14" s="48"/>
      <c r="H14" s="54">
        <f>F14+G14</f>
        <v>0</v>
      </c>
      <c r="I14" s="47"/>
      <c r="J14" s="48">
        <v>60</v>
      </c>
      <c r="K14" s="54">
        <f>I14+J14</f>
        <v>60</v>
      </c>
      <c r="L14" s="47"/>
      <c r="M14" s="48"/>
      <c r="N14" s="51">
        <f>M14+L14</f>
        <v>0</v>
      </c>
      <c r="O14" s="47"/>
      <c r="P14" s="48"/>
      <c r="Q14" s="51">
        <f>P14+O14</f>
        <v>0</v>
      </c>
      <c r="R14" s="47"/>
      <c r="S14" s="48">
        <v>30</v>
      </c>
      <c r="T14" s="54">
        <f>S14+R14</f>
        <v>30</v>
      </c>
      <c r="U14" s="47"/>
      <c r="V14" s="48">
        <v>90</v>
      </c>
      <c r="W14" s="51">
        <f>V14+U14</f>
        <v>90</v>
      </c>
      <c r="X14" s="43"/>
      <c r="Y14" s="44">
        <v>6</v>
      </c>
      <c r="Z14" s="63">
        <f>SUM(E14,H14,K14,N14,Q14,T14,W14)</f>
        <v>180</v>
      </c>
      <c r="AA14" s="42">
        <v>3</v>
      </c>
    </row>
    <row r="15" spans="1:27" ht="15.75" thickBot="1" x14ac:dyDescent="0.3">
      <c r="A15" s="41">
        <v>4</v>
      </c>
      <c r="B15" s="290" t="s">
        <v>56</v>
      </c>
      <c r="C15" s="47"/>
      <c r="D15" s="48"/>
      <c r="E15" s="54">
        <f>C15+D15</f>
        <v>0</v>
      </c>
      <c r="F15" s="47"/>
      <c r="G15" s="48"/>
      <c r="H15" s="54">
        <f>F15+G15</f>
        <v>0</v>
      </c>
      <c r="I15" s="47"/>
      <c r="J15" s="48"/>
      <c r="K15" s="54">
        <f>I15+J15</f>
        <v>0</v>
      </c>
      <c r="L15" s="47"/>
      <c r="M15" s="48"/>
      <c r="N15" s="51">
        <f>M15+L15</f>
        <v>0</v>
      </c>
      <c r="O15" s="47"/>
      <c r="P15" s="48"/>
      <c r="Q15" s="51">
        <f>P15+O15</f>
        <v>0</v>
      </c>
      <c r="R15" s="47"/>
      <c r="S15" s="48"/>
      <c r="T15" s="54">
        <f>S15+R15</f>
        <v>0</v>
      </c>
      <c r="U15" s="47">
        <v>90</v>
      </c>
      <c r="V15" s="48">
        <v>60</v>
      </c>
      <c r="W15" s="51">
        <f>V15+U15</f>
        <v>150</v>
      </c>
      <c r="X15" s="43"/>
      <c r="Y15" s="44">
        <v>2</v>
      </c>
      <c r="Z15" s="63">
        <f>SUM(E15,H15,K15,N15,Q15,T15,W15)</f>
        <v>150</v>
      </c>
      <c r="AA15" s="42">
        <v>4</v>
      </c>
    </row>
    <row r="16" spans="1:27" ht="15.75" thickBot="1" x14ac:dyDescent="0.3">
      <c r="A16" s="57">
        <v>5</v>
      </c>
      <c r="B16" s="61" t="s">
        <v>103</v>
      </c>
      <c r="C16" s="49">
        <v>30</v>
      </c>
      <c r="D16" s="50"/>
      <c r="E16" s="54">
        <f>C16+D16</f>
        <v>30</v>
      </c>
      <c r="F16" s="49"/>
      <c r="G16" s="50"/>
      <c r="H16" s="54">
        <f>F16+G16</f>
        <v>0</v>
      </c>
      <c r="I16" s="49">
        <v>30</v>
      </c>
      <c r="J16" s="50"/>
      <c r="K16" s="54">
        <f>I16+J16</f>
        <v>30</v>
      </c>
      <c r="L16" s="49"/>
      <c r="M16" s="50"/>
      <c r="N16" s="51">
        <f>M16+L16</f>
        <v>0</v>
      </c>
      <c r="O16" s="49">
        <v>30</v>
      </c>
      <c r="P16" s="50"/>
      <c r="Q16" s="51">
        <f>P16+O16</f>
        <v>30</v>
      </c>
      <c r="R16" s="49"/>
      <c r="S16" s="50">
        <v>30</v>
      </c>
      <c r="T16" s="54">
        <f>S16+R16</f>
        <v>30</v>
      </c>
      <c r="U16" s="49"/>
      <c r="V16" s="50"/>
      <c r="W16" s="51">
        <f>V16+U16</f>
        <v>0</v>
      </c>
      <c r="X16" s="43"/>
      <c r="Y16" s="44"/>
      <c r="Z16" s="63">
        <f>SUM(E16,H16,K16,N16,Q16,T16,W16)</f>
        <v>120</v>
      </c>
      <c r="AA16" s="42">
        <v>5</v>
      </c>
    </row>
    <row r="17" spans="1:27" ht="15.75" thickBot="1" x14ac:dyDescent="0.3">
      <c r="A17" s="41">
        <v>6</v>
      </c>
      <c r="B17" s="60" t="s">
        <v>243</v>
      </c>
      <c r="C17" s="40"/>
      <c r="D17" s="19"/>
      <c r="E17" s="54">
        <f>C17+D17</f>
        <v>0</v>
      </c>
      <c r="F17" s="40"/>
      <c r="G17" s="19"/>
      <c r="H17" s="54">
        <f>F17+G17</f>
        <v>0</v>
      </c>
      <c r="I17" s="40"/>
      <c r="J17" s="19"/>
      <c r="K17" s="54">
        <f>I17+J17</f>
        <v>0</v>
      </c>
      <c r="L17" s="40">
        <v>60</v>
      </c>
      <c r="M17" s="19">
        <v>30</v>
      </c>
      <c r="N17" s="51">
        <f>M17+L17</f>
        <v>90</v>
      </c>
      <c r="O17" s="40"/>
      <c r="P17" s="19"/>
      <c r="Q17" s="51">
        <f>P17+O17</f>
        <v>0</v>
      </c>
      <c r="R17" s="40"/>
      <c r="S17" s="19"/>
      <c r="T17" s="54">
        <f>S17+R17</f>
        <v>0</v>
      </c>
      <c r="U17" s="40"/>
      <c r="V17" s="19"/>
      <c r="W17" s="51">
        <f>V17+U17</f>
        <v>0</v>
      </c>
      <c r="X17" s="43"/>
      <c r="Y17" s="44">
        <v>1</v>
      </c>
      <c r="Z17" s="63">
        <f>SUM(E17,H17,K17,N17,Q17,T17,W17)</f>
        <v>90</v>
      </c>
      <c r="AA17" s="42">
        <v>6</v>
      </c>
    </row>
    <row r="18" spans="1:27" ht="15.75" thickBot="1" x14ac:dyDescent="0.3">
      <c r="A18" s="57">
        <v>7</v>
      </c>
      <c r="B18" s="61" t="s">
        <v>149</v>
      </c>
      <c r="C18" s="47"/>
      <c r="D18" s="48"/>
      <c r="E18" s="54">
        <f>C18+D18</f>
        <v>0</v>
      </c>
      <c r="F18" s="47"/>
      <c r="G18" s="48"/>
      <c r="H18" s="54">
        <f>F18+G18</f>
        <v>0</v>
      </c>
      <c r="I18" s="47"/>
      <c r="J18" s="48">
        <v>30</v>
      </c>
      <c r="K18" s="54">
        <f>I18+J18</f>
        <v>30</v>
      </c>
      <c r="L18" s="47"/>
      <c r="M18" s="48"/>
      <c r="N18" s="51">
        <f>M18+L18</f>
        <v>0</v>
      </c>
      <c r="O18" s="47">
        <v>30</v>
      </c>
      <c r="P18" s="48"/>
      <c r="Q18" s="51">
        <f>P18+O18</f>
        <v>30</v>
      </c>
      <c r="R18" s="47"/>
      <c r="S18" s="48"/>
      <c r="T18" s="54">
        <f>S18+R18</f>
        <v>0</v>
      </c>
      <c r="U18" s="47"/>
      <c r="V18" s="48">
        <v>30</v>
      </c>
      <c r="W18" s="51">
        <f>V18+U18</f>
        <v>30</v>
      </c>
      <c r="X18" s="43"/>
      <c r="Y18" s="44">
        <v>2</v>
      </c>
      <c r="Z18" s="63">
        <f>SUM(E18,H18,K18,N18,Q18,T18,W18)</f>
        <v>90</v>
      </c>
      <c r="AA18" s="42">
        <v>6</v>
      </c>
    </row>
    <row r="19" spans="1:27" ht="15.75" thickBot="1" x14ac:dyDescent="0.3">
      <c r="A19" s="41">
        <v>8</v>
      </c>
      <c r="B19" s="61" t="s">
        <v>249</v>
      </c>
      <c r="C19" s="49"/>
      <c r="D19" s="50"/>
      <c r="E19" s="54">
        <f>C19+D19</f>
        <v>0</v>
      </c>
      <c r="F19" s="49">
        <v>30</v>
      </c>
      <c r="G19" s="50"/>
      <c r="H19" s="54">
        <f>F19+G19</f>
        <v>30</v>
      </c>
      <c r="I19" s="49"/>
      <c r="J19" s="50"/>
      <c r="K19" s="54">
        <f>I19+J19</f>
        <v>0</v>
      </c>
      <c r="L19" s="49"/>
      <c r="M19" s="50"/>
      <c r="N19" s="51">
        <f>M19+L19</f>
        <v>0</v>
      </c>
      <c r="O19" s="49"/>
      <c r="P19" s="50"/>
      <c r="Q19" s="51">
        <f>P19+O19</f>
        <v>0</v>
      </c>
      <c r="R19" s="49"/>
      <c r="S19" s="50"/>
      <c r="T19" s="54">
        <f>S19+R19</f>
        <v>0</v>
      </c>
      <c r="U19" s="49">
        <v>60</v>
      </c>
      <c r="V19" s="50"/>
      <c r="W19" s="51">
        <f>V19+U19</f>
        <v>60</v>
      </c>
      <c r="X19" s="43"/>
      <c r="Y19" s="44"/>
      <c r="Z19" s="63">
        <f>SUM(E19,H19,K19,N19,Q19,T19,W19)</f>
        <v>90</v>
      </c>
      <c r="AA19" s="42">
        <v>6</v>
      </c>
    </row>
    <row r="20" spans="1:27" ht="15.75" thickBot="1" x14ac:dyDescent="0.3">
      <c r="A20" s="57">
        <v>9</v>
      </c>
      <c r="B20" s="61" t="s">
        <v>234</v>
      </c>
      <c r="C20" s="49"/>
      <c r="D20" s="50">
        <v>30</v>
      </c>
      <c r="E20" s="54">
        <f>C20+D20</f>
        <v>30</v>
      </c>
      <c r="F20" s="49"/>
      <c r="G20" s="50">
        <v>30</v>
      </c>
      <c r="H20" s="54">
        <f>F20+G20</f>
        <v>30</v>
      </c>
      <c r="I20" s="49"/>
      <c r="J20" s="50">
        <v>30</v>
      </c>
      <c r="K20" s="54">
        <f>I20+J20</f>
        <v>30</v>
      </c>
      <c r="L20" s="49"/>
      <c r="M20" s="50"/>
      <c r="N20" s="51">
        <f>M20+L20</f>
        <v>0</v>
      </c>
      <c r="O20" s="49"/>
      <c r="P20" s="50"/>
      <c r="Q20" s="51">
        <f>P20+O20</f>
        <v>0</v>
      </c>
      <c r="R20" s="49"/>
      <c r="S20" s="50"/>
      <c r="T20" s="54">
        <f>S20+R20</f>
        <v>0</v>
      </c>
      <c r="U20" s="49"/>
      <c r="V20" s="50"/>
      <c r="W20" s="51">
        <f>V20+U20</f>
        <v>0</v>
      </c>
      <c r="X20" s="43"/>
      <c r="Y20" s="44"/>
      <c r="Z20" s="63">
        <f>SUM(E20,H20,K20,N20,Q20,T20,W20)</f>
        <v>90</v>
      </c>
      <c r="AA20" s="42">
        <v>6</v>
      </c>
    </row>
    <row r="21" spans="1:27" ht="15.75" thickBot="1" x14ac:dyDescent="0.3">
      <c r="A21" s="41">
        <v>10</v>
      </c>
      <c r="B21" s="61" t="s">
        <v>282</v>
      </c>
      <c r="C21" s="49"/>
      <c r="D21" s="50">
        <v>30</v>
      </c>
      <c r="E21" s="54">
        <f>C21+D21</f>
        <v>30</v>
      </c>
      <c r="F21" s="49"/>
      <c r="G21" s="50"/>
      <c r="H21" s="54">
        <f>F21+G21</f>
        <v>0</v>
      </c>
      <c r="I21" s="49"/>
      <c r="J21" s="50">
        <v>30</v>
      </c>
      <c r="K21" s="54">
        <f>I21+J21</f>
        <v>30</v>
      </c>
      <c r="L21" s="49"/>
      <c r="M21" s="50"/>
      <c r="N21" s="51">
        <f>M21+L21</f>
        <v>0</v>
      </c>
      <c r="O21" s="49"/>
      <c r="P21" s="50"/>
      <c r="Q21" s="51">
        <f>P21+O21</f>
        <v>0</v>
      </c>
      <c r="R21" s="49"/>
      <c r="S21" s="50"/>
      <c r="T21" s="54">
        <f>S21+R21</f>
        <v>0</v>
      </c>
      <c r="U21" s="49"/>
      <c r="V21" s="50"/>
      <c r="W21" s="51">
        <f>V21+U21</f>
        <v>0</v>
      </c>
      <c r="X21" s="43"/>
      <c r="Y21" s="44">
        <v>2</v>
      </c>
      <c r="Z21" s="63">
        <f>SUM(E21,H21,K21,N21,Q21,T21,W21)</f>
        <v>60</v>
      </c>
      <c r="AA21" s="42">
        <v>10</v>
      </c>
    </row>
    <row r="22" spans="1:27" ht="15.75" thickBot="1" x14ac:dyDescent="0.3">
      <c r="A22" s="57">
        <v>11</v>
      </c>
      <c r="B22" s="62" t="s">
        <v>292</v>
      </c>
      <c r="C22" s="52"/>
      <c r="D22" s="53"/>
      <c r="E22" s="54">
        <f>C22+D22</f>
        <v>0</v>
      </c>
      <c r="F22" s="52"/>
      <c r="G22" s="53"/>
      <c r="H22" s="54">
        <f>F22+G22</f>
        <v>0</v>
      </c>
      <c r="I22" s="52"/>
      <c r="J22" s="53"/>
      <c r="K22" s="54">
        <f>I22+J22</f>
        <v>0</v>
      </c>
      <c r="L22" s="52">
        <v>60</v>
      </c>
      <c r="M22" s="53"/>
      <c r="N22" s="51">
        <f>M22+L22</f>
        <v>60</v>
      </c>
      <c r="O22" s="52"/>
      <c r="P22" s="53"/>
      <c r="Q22" s="51">
        <f>P22+O22</f>
        <v>0</v>
      </c>
      <c r="R22" s="52"/>
      <c r="S22" s="53"/>
      <c r="T22" s="54">
        <f>S22+R22</f>
        <v>0</v>
      </c>
      <c r="U22" s="52"/>
      <c r="V22" s="53"/>
      <c r="W22" s="51">
        <f>V22+U22</f>
        <v>0</v>
      </c>
      <c r="X22" s="45"/>
      <c r="Y22" s="46"/>
      <c r="Z22" s="63">
        <f>SUM(E22,H22,K22,N22,Q22,T22,W22)</f>
        <v>60</v>
      </c>
      <c r="AA22" s="65">
        <v>10</v>
      </c>
    </row>
    <row r="23" spans="1:27" ht="15.75" thickBot="1" x14ac:dyDescent="0.3">
      <c r="A23" s="41">
        <v>12</v>
      </c>
      <c r="B23" s="61" t="s">
        <v>60</v>
      </c>
      <c r="C23" s="49"/>
      <c r="D23" s="50"/>
      <c r="E23" s="54">
        <f>C23+D23</f>
        <v>0</v>
      </c>
      <c r="F23" s="49"/>
      <c r="G23" s="50"/>
      <c r="H23" s="54">
        <f>F23+G23</f>
        <v>0</v>
      </c>
      <c r="I23" s="49"/>
      <c r="J23" s="50"/>
      <c r="K23" s="54">
        <f>I23+J23</f>
        <v>0</v>
      </c>
      <c r="L23" s="49"/>
      <c r="M23" s="50"/>
      <c r="N23" s="51">
        <f>M23+L23</f>
        <v>0</v>
      </c>
      <c r="O23" s="49"/>
      <c r="P23" s="50"/>
      <c r="Q23" s="51">
        <f>P23+O23</f>
        <v>0</v>
      </c>
      <c r="R23" s="49"/>
      <c r="S23" s="50"/>
      <c r="T23" s="54">
        <f>S23+R23</f>
        <v>0</v>
      </c>
      <c r="U23" s="49">
        <v>30</v>
      </c>
      <c r="V23" s="50">
        <v>30</v>
      </c>
      <c r="W23" s="51">
        <f>V23+U23</f>
        <v>60</v>
      </c>
      <c r="X23" s="43"/>
      <c r="Y23" s="44">
        <v>1</v>
      </c>
      <c r="Z23" s="63">
        <f>SUM(E23,H23,K23,N23,Q23,T23,W23)</f>
        <v>60</v>
      </c>
      <c r="AA23" s="42">
        <v>10</v>
      </c>
    </row>
    <row r="24" spans="1:27" ht="15.75" thickBot="1" x14ac:dyDescent="0.3">
      <c r="A24" s="57">
        <v>13</v>
      </c>
      <c r="B24" s="61" t="s">
        <v>206</v>
      </c>
      <c r="C24" s="49"/>
      <c r="D24" s="50"/>
      <c r="E24" s="54">
        <f>C24+D24</f>
        <v>0</v>
      </c>
      <c r="F24" s="49"/>
      <c r="G24" s="50"/>
      <c r="H24" s="54">
        <f>F24+G24</f>
        <v>0</v>
      </c>
      <c r="I24" s="49"/>
      <c r="J24" s="50"/>
      <c r="K24" s="54">
        <f>I24+J24</f>
        <v>0</v>
      </c>
      <c r="L24" s="49"/>
      <c r="M24" s="50"/>
      <c r="N24" s="51">
        <f>M24+L24</f>
        <v>0</v>
      </c>
      <c r="O24" s="49"/>
      <c r="P24" s="50"/>
      <c r="Q24" s="51">
        <f>P24+O24</f>
        <v>0</v>
      </c>
      <c r="R24" s="49"/>
      <c r="S24" s="50"/>
      <c r="T24" s="54">
        <f>S24+R24</f>
        <v>0</v>
      </c>
      <c r="U24" s="49"/>
      <c r="V24" s="50">
        <v>60</v>
      </c>
      <c r="W24" s="51">
        <f>V24+U24</f>
        <v>60</v>
      </c>
      <c r="X24" s="43"/>
      <c r="Y24" s="44"/>
      <c r="Z24" s="63">
        <f>SUM(E24,H24,K24,N24,Q24,T24,W24)</f>
        <v>60</v>
      </c>
      <c r="AA24" s="42">
        <v>10</v>
      </c>
    </row>
    <row r="25" spans="1:27" ht="15.75" thickBot="1" x14ac:dyDescent="0.3">
      <c r="A25" s="41">
        <v>14</v>
      </c>
      <c r="B25" s="60" t="s">
        <v>283</v>
      </c>
      <c r="C25" s="47"/>
      <c r="D25" s="48"/>
      <c r="E25" s="54">
        <f>C25+D25</f>
        <v>0</v>
      </c>
      <c r="F25" s="47"/>
      <c r="G25" s="48"/>
      <c r="H25" s="54">
        <f>F25+G25</f>
        <v>0</v>
      </c>
      <c r="I25" s="47"/>
      <c r="J25" s="48"/>
      <c r="K25" s="54">
        <f>I25+J25</f>
        <v>0</v>
      </c>
      <c r="L25" s="47"/>
      <c r="M25" s="48"/>
      <c r="N25" s="51">
        <f>M25+L25</f>
        <v>0</v>
      </c>
      <c r="O25" s="47">
        <v>30</v>
      </c>
      <c r="P25" s="48"/>
      <c r="Q25" s="51">
        <f>P25+O25</f>
        <v>30</v>
      </c>
      <c r="R25" s="47">
        <v>30</v>
      </c>
      <c r="S25" s="48"/>
      <c r="T25" s="54">
        <f>S25+R25</f>
        <v>30</v>
      </c>
      <c r="U25" s="47"/>
      <c r="V25" s="48"/>
      <c r="W25" s="51">
        <f>V25+U25</f>
        <v>0</v>
      </c>
      <c r="X25" s="43"/>
      <c r="Y25" s="44"/>
      <c r="Z25" s="63">
        <f>SUM(E25,H25,K25,N25,Q25,T25,W25)</f>
        <v>60</v>
      </c>
      <c r="AA25" s="42">
        <v>10</v>
      </c>
    </row>
    <row r="26" spans="1:27" ht="15.75" thickBot="1" x14ac:dyDescent="0.3">
      <c r="A26" s="57">
        <v>15</v>
      </c>
      <c r="B26" s="61" t="s">
        <v>194</v>
      </c>
      <c r="C26" s="49"/>
      <c r="D26" s="50"/>
      <c r="E26" s="54">
        <f>C26+D26</f>
        <v>0</v>
      </c>
      <c r="F26" s="49"/>
      <c r="G26" s="50"/>
      <c r="H26" s="54">
        <f>F26+G26</f>
        <v>0</v>
      </c>
      <c r="I26" s="49"/>
      <c r="J26" s="50"/>
      <c r="K26" s="54">
        <f>I26+J26</f>
        <v>0</v>
      </c>
      <c r="L26" s="49"/>
      <c r="M26" s="50">
        <v>30</v>
      </c>
      <c r="N26" s="51">
        <f>M26+L26</f>
        <v>30</v>
      </c>
      <c r="O26" s="49"/>
      <c r="P26" s="50"/>
      <c r="Q26" s="51">
        <f>P26+O26</f>
        <v>0</v>
      </c>
      <c r="R26" s="49"/>
      <c r="S26" s="50"/>
      <c r="T26" s="54">
        <f>S26+R26</f>
        <v>0</v>
      </c>
      <c r="U26" s="49"/>
      <c r="V26" s="50">
        <v>30</v>
      </c>
      <c r="W26" s="51">
        <f>V26+U26</f>
        <v>30</v>
      </c>
      <c r="X26" s="43"/>
      <c r="Y26" s="44"/>
      <c r="Z26" s="63">
        <f>SUM(E26,H26,K26,N26,Q26,T26,W26)</f>
        <v>60</v>
      </c>
      <c r="AA26" s="42">
        <v>10</v>
      </c>
    </row>
    <row r="27" spans="1:27" ht="15.75" thickBot="1" x14ac:dyDescent="0.3">
      <c r="A27" s="41">
        <v>16</v>
      </c>
      <c r="B27" s="61" t="s">
        <v>286</v>
      </c>
      <c r="C27" s="49">
        <v>30</v>
      </c>
      <c r="D27" s="50"/>
      <c r="E27" s="54">
        <f>C27+D27</f>
        <v>30</v>
      </c>
      <c r="F27" s="49"/>
      <c r="G27" s="50"/>
      <c r="H27" s="54">
        <f>F27+G27</f>
        <v>0</v>
      </c>
      <c r="I27" s="49">
        <v>30</v>
      </c>
      <c r="J27" s="50"/>
      <c r="K27" s="54">
        <f>I27+J27</f>
        <v>30</v>
      </c>
      <c r="L27" s="49"/>
      <c r="M27" s="50"/>
      <c r="N27" s="51">
        <f>M27+L27</f>
        <v>0</v>
      </c>
      <c r="O27" s="49"/>
      <c r="P27" s="50"/>
      <c r="Q27" s="51">
        <f>P27+O27</f>
        <v>0</v>
      </c>
      <c r="R27" s="49"/>
      <c r="S27" s="50"/>
      <c r="T27" s="54">
        <f>S27+R27</f>
        <v>0</v>
      </c>
      <c r="U27" s="49"/>
      <c r="V27" s="50"/>
      <c r="W27" s="51">
        <f>V27+U27</f>
        <v>0</v>
      </c>
      <c r="X27" s="43"/>
      <c r="Y27" s="44"/>
      <c r="Z27" s="63">
        <f>SUM(E27,H27,K27,N27,Q27,T27,W27)</f>
        <v>60</v>
      </c>
      <c r="AA27" s="42">
        <v>10</v>
      </c>
    </row>
    <row r="28" spans="1:27" ht="15.75" thickBot="1" x14ac:dyDescent="0.3">
      <c r="A28" s="57">
        <v>17</v>
      </c>
      <c r="B28" s="61" t="s">
        <v>252</v>
      </c>
      <c r="C28" s="49"/>
      <c r="D28" s="50"/>
      <c r="E28" s="54">
        <f>C28+D28</f>
        <v>0</v>
      </c>
      <c r="F28" s="49"/>
      <c r="G28" s="50"/>
      <c r="H28" s="54">
        <f>F28+G28</f>
        <v>0</v>
      </c>
      <c r="I28" s="49"/>
      <c r="J28" s="50"/>
      <c r="K28" s="54">
        <f>I28+J28</f>
        <v>0</v>
      </c>
      <c r="L28" s="49"/>
      <c r="M28" s="50"/>
      <c r="N28" s="51">
        <f>M28+L28</f>
        <v>0</v>
      </c>
      <c r="O28" s="49">
        <v>30</v>
      </c>
      <c r="P28" s="50">
        <v>30</v>
      </c>
      <c r="Q28" s="51">
        <f>P28+O28</f>
        <v>60</v>
      </c>
      <c r="R28" s="49"/>
      <c r="S28" s="50"/>
      <c r="T28" s="54">
        <f>S28+R28</f>
        <v>0</v>
      </c>
      <c r="U28" s="49"/>
      <c r="V28" s="50"/>
      <c r="W28" s="51">
        <f>V28+U28</f>
        <v>0</v>
      </c>
      <c r="X28" s="43"/>
      <c r="Y28" s="44"/>
      <c r="Z28" s="63">
        <f>SUM(E28,H28,K28,N28,Q28,T28,W28)</f>
        <v>60</v>
      </c>
      <c r="AA28" s="42">
        <v>10</v>
      </c>
    </row>
    <row r="29" spans="1:27" ht="15.75" thickBot="1" x14ac:dyDescent="0.3">
      <c r="A29" s="41">
        <v>18</v>
      </c>
      <c r="B29" s="60" t="s">
        <v>134</v>
      </c>
      <c r="C29" s="47"/>
      <c r="D29" s="48"/>
      <c r="E29" s="54">
        <f>C29+D29</f>
        <v>0</v>
      </c>
      <c r="F29" s="47"/>
      <c r="G29" s="48">
        <v>30</v>
      </c>
      <c r="H29" s="54">
        <f>F29+G29</f>
        <v>30</v>
      </c>
      <c r="I29" s="47"/>
      <c r="J29" s="48"/>
      <c r="K29" s="54">
        <f>I29+J29</f>
        <v>0</v>
      </c>
      <c r="L29" s="47"/>
      <c r="M29" s="48"/>
      <c r="N29" s="51">
        <f>M29+L29</f>
        <v>0</v>
      </c>
      <c r="O29" s="47"/>
      <c r="P29" s="48"/>
      <c r="Q29" s="51">
        <f>P29+O29</f>
        <v>0</v>
      </c>
      <c r="R29" s="47"/>
      <c r="S29" s="48"/>
      <c r="T29" s="54">
        <f>S29+R29</f>
        <v>0</v>
      </c>
      <c r="U29" s="47"/>
      <c r="V29" s="48"/>
      <c r="W29" s="51">
        <f>V29+U29</f>
        <v>0</v>
      </c>
      <c r="X29" s="43"/>
      <c r="Y29" s="44"/>
      <c r="Z29" s="63">
        <f>SUM(E29,H29,K29,N29,Q29,T29,W29)</f>
        <v>30</v>
      </c>
      <c r="AA29" s="42">
        <v>19</v>
      </c>
    </row>
    <row r="30" spans="1:27" ht="15.75" thickBot="1" x14ac:dyDescent="0.3">
      <c r="A30" s="57">
        <v>19</v>
      </c>
      <c r="B30" s="61" t="s">
        <v>284</v>
      </c>
      <c r="C30" s="49"/>
      <c r="D30" s="50"/>
      <c r="E30" s="54">
        <f>C30+D30</f>
        <v>0</v>
      </c>
      <c r="F30" s="49"/>
      <c r="G30" s="50"/>
      <c r="H30" s="54">
        <f>F30+G30</f>
        <v>0</v>
      </c>
      <c r="I30" s="49"/>
      <c r="J30" s="50"/>
      <c r="K30" s="54">
        <f>I30+J30</f>
        <v>0</v>
      </c>
      <c r="L30" s="49"/>
      <c r="M30" s="50"/>
      <c r="N30" s="51">
        <f>M30+L30</f>
        <v>0</v>
      </c>
      <c r="O30" s="49">
        <v>30</v>
      </c>
      <c r="P30" s="50"/>
      <c r="Q30" s="51">
        <f>P30+O30</f>
        <v>30</v>
      </c>
      <c r="R30" s="49"/>
      <c r="S30" s="50"/>
      <c r="T30" s="54">
        <f>S30+R30</f>
        <v>0</v>
      </c>
      <c r="U30" s="49"/>
      <c r="V30" s="50"/>
      <c r="W30" s="51">
        <f>V30+U30</f>
        <v>0</v>
      </c>
      <c r="X30" s="43"/>
      <c r="Y30" s="44"/>
      <c r="Z30" s="63">
        <f>SUM(E30,H30,K30,N30,Q30,T30,W30)</f>
        <v>30</v>
      </c>
      <c r="AA30" s="42">
        <v>19</v>
      </c>
    </row>
    <row r="31" spans="1:27" ht="15.75" thickBot="1" x14ac:dyDescent="0.3">
      <c r="A31" s="41">
        <v>20</v>
      </c>
      <c r="B31" s="61" t="s">
        <v>285</v>
      </c>
      <c r="C31" s="49"/>
      <c r="D31" s="50"/>
      <c r="E31" s="54">
        <f>C31+D31</f>
        <v>0</v>
      </c>
      <c r="F31" s="49"/>
      <c r="G31" s="50"/>
      <c r="H31" s="54">
        <f>F31+G31</f>
        <v>0</v>
      </c>
      <c r="I31" s="49"/>
      <c r="J31" s="50"/>
      <c r="K31" s="54">
        <f>I31+J31</f>
        <v>0</v>
      </c>
      <c r="L31" s="49"/>
      <c r="M31" s="50"/>
      <c r="N31" s="51">
        <f>M31+L31</f>
        <v>0</v>
      </c>
      <c r="O31" s="49">
        <v>30</v>
      </c>
      <c r="P31" s="50"/>
      <c r="Q31" s="51">
        <f>P31+O31</f>
        <v>30</v>
      </c>
      <c r="R31" s="49"/>
      <c r="S31" s="50"/>
      <c r="T31" s="54">
        <f>S31+R31</f>
        <v>0</v>
      </c>
      <c r="U31" s="49"/>
      <c r="V31" s="50"/>
      <c r="W31" s="51">
        <f>V31+U31</f>
        <v>0</v>
      </c>
      <c r="X31" s="43"/>
      <c r="Y31" s="44"/>
      <c r="Z31" s="63">
        <f>SUM(E31,H31,K31,N31,Q31,T31,W31)</f>
        <v>30</v>
      </c>
      <c r="AA31" s="42">
        <v>19</v>
      </c>
    </row>
    <row r="32" spans="1:27" ht="15.75" thickBot="1" x14ac:dyDescent="0.3">
      <c r="A32" s="57">
        <v>21</v>
      </c>
      <c r="B32" s="283" t="s">
        <v>189</v>
      </c>
      <c r="C32" s="284"/>
      <c r="D32" s="285"/>
      <c r="E32" s="54">
        <f>C32+D32</f>
        <v>0</v>
      </c>
      <c r="F32" s="284"/>
      <c r="G32" s="285"/>
      <c r="H32" s="54">
        <f>F32+G32</f>
        <v>0</v>
      </c>
      <c r="I32" s="284"/>
      <c r="J32" s="285">
        <v>30</v>
      </c>
      <c r="K32" s="54">
        <f>I32+J32</f>
        <v>30</v>
      </c>
      <c r="L32" s="284"/>
      <c r="M32" s="285"/>
      <c r="N32" s="51">
        <f>M32+L32</f>
        <v>0</v>
      </c>
      <c r="O32" s="284"/>
      <c r="P32" s="285"/>
      <c r="Q32" s="51">
        <f>P32+O32</f>
        <v>0</v>
      </c>
      <c r="R32" s="284"/>
      <c r="S32" s="285"/>
      <c r="T32" s="54">
        <f>S32+R32</f>
        <v>0</v>
      </c>
      <c r="U32" s="284"/>
      <c r="V32" s="285"/>
      <c r="W32" s="51">
        <f>V32+U32</f>
        <v>0</v>
      </c>
      <c r="X32" s="287"/>
      <c r="Y32" s="288"/>
      <c r="Z32" s="63">
        <f>SUM(E32,H32,K32,N32,Q32,T32,W32)</f>
        <v>30</v>
      </c>
      <c r="AA32" s="42">
        <v>19</v>
      </c>
    </row>
    <row r="33" spans="1:27" ht="15.75" thickBot="1" x14ac:dyDescent="0.3">
      <c r="A33" s="41">
        <v>22</v>
      </c>
      <c r="B33" s="283" t="s">
        <v>54</v>
      </c>
      <c r="C33" s="284"/>
      <c r="D33" s="285"/>
      <c r="E33" s="54">
        <f>C33+D33</f>
        <v>0</v>
      </c>
      <c r="F33" s="284"/>
      <c r="G33" s="285"/>
      <c r="H33" s="54">
        <f>F33+G33</f>
        <v>0</v>
      </c>
      <c r="I33" s="284"/>
      <c r="J33" s="285"/>
      <c r="K33" s="54">
        <f>I33+J33</f>
        <v>0</v>
      </c>
      <c r="L33" s="284"/>
      <c r="M33" s="285"/>
      <c r="N33" s="51">
        <f>M33+L33</f>
        <v>0</v>
      </c>
      <c r="O33" s="284"/>
      <c r="P33" s="285"/>
      <c r="Q33" s="51">
        <f>P33+O33</f>
        <v>0</v>
      </c>
      <c r="R33" s="284"/>
      <c r="S33" s="285"/>
      <c r="T33" s="54">
        <f>S33+R33</f>
        <v>0</v>
      </c>
      <c r="U33" s="284"/>
      <c r="V33" s="285">
        <v>30</v>
      </c>
      <c r="W33" s="51">
        <f>V33+U33</f>
        <v>30</v>
      </c>
      <c r="X33" s="287"/>
      <c r="Y33" s="288"/>
      <c r="Z33" s="63">
        <f>SUM(E33,H33,K33,N33,Q33,T33,W33)</f>
        <v>30</v>
      </c>
      <c r="AA33" s="42">
        <v>19</v>
      </c>
    </row>
    <row r="34" spans="1:27" x14ac:dyDescent="0.25">
      <c r="A34" s="57">
        <v>23</v>
      </c>
      <c r="B34" s="283" t="s">
        <v>79</v>
      </c>
      <c r="C34" s="284"/>
      <c r="D34" s="285"/>
      <c r="E34" s="293">
        <f>C34+D34</f>
        <v>0</v>
      </c>
      <c r="F34" s="284"/>
      <c r="G34" s="285"/>
      <c r="H34" s="293">
        <f>F34+G34</f>
        <v>0</v>
      </c>
      <c r="I34" s="284"/>
      <c r="J34" s="285"/>
      <c r="K34" s="293">
        <f>I34+J34</f>
        <v>0</v>
      </c>
      <c r="L34" s="284"/>
      <c r="M34" s="285"/>
      <c r="N34" s="286">
        <f>M34+L34</f>
        <v>0</v>
      </c>
      <c r="O34" s="284"/>
      <c r="P34" s="285"/>
      <c r="Q34" s="286">
        <f>P34+O34</f>
        <v>0</v>
      </c>
      <c r="R34" s="284"/>
      <c r="S34" s="285"/>
      <c r="T34" s="293">
        <f>S34+R34</f>
        <v>0</v>
      </c>
      <c r="U34" s="284">
        <v>30</v>
      </c>
      <c r="V34" s="285"/>
      <c r="W34" s="286">
        <f>V34+U34</f>
        <v>30</v>
      </c>
      <c r="X34" s="287"/>
      <c r="Y34" s="288"/>
      <c r="Z34" s="294">
        <f>SUM(E34,H34,K34,N34,Q34,T34,W34)</f>
        <v>30</v>
      </c>
      <c r="AA34" s="42">
        <v>19</v>
      </c>
    </row>
    <row r="35" spans="1:27" x14ac:dyDescent="0.25">
      <c r="A35" s="41">
        <v>24</v>
      </c>
      <c r="B35" s="295" t="s">
        <v>289</v>
      </c>
      <c r="C35" s="50"/>
      <c r="D35" s="50"/>
      <c r="E35" s="48">
        <f>C35+D35</f>
        <v>0</v>
      </c>
      <c r="F35" s="50"/>
      <c r="G35" s="50"/>
      <c r="H35" s="48">
        <f>F35+G35</f>
        <v>0</v>
      </c>
      <c r="I35" s="50"/>
      <c r="J35" s="50"/>
      <c r="K35" s="48">
        <f>I35+J35</f>
        <v>0</v>
      </c>
      <c r="L35" s="50"/>
      <c r="M35" s="50"/>
      <c r="N35" s="50">
        <f>M35+L35</f>
        <v>0</v>
      </c>
      <c r="O35" s="50"/>
      <c r="P35" s="50"/>
      <c r="Q35" s="50">
        <f>P35+O35</f>
        <v>0</v>
      </c>
      <c r="R35" s="50"/>
      <c r="S35" s="50"/>
      <c r="T35" s="48">
        <f>S35+R35</f>
        <v>0</v>
      </c>
      <c r="U35" s="50"/>
      <c r="V35" s="50">
        <v>30</v>
      </c>
      <c r="W35" s="50">
        <f>V35+U35</f>
        <v>30</v>
      </c>
      <c r="X35" s="296"/>
      <c r="Y35" s="296"/>
      <c r="Z35" s="296">
        <f>SUM(E35,H35,K35,N35,Q35,T35,W35)</f>
        <v>30</v>
      </c>
      <c r="AA35" s="42">
        <v>19</v>
      </c>
    </row>
  </sheetData>
  <sortState ref="A12:AA35">
    <sortCondition descending="1" ref="Z12:Z35"/>
  </sortState>
  <mergeCells count="41">
    <mergeCell ref="C10:C11"/>
    <mergeCell ref="Q10:Q11"/>
    <mergeCell ref="R10:R11"/>
    <mergeCell ref="T10:T11"/>
    <mergeCell ref="Z9:Z11"/>
    <mergeCell ref="P10:P11"/>
    <mergeCell ref="E10:E11"/>
    <mergeCell ref="F10:F11"/>
    <mergeCell ref="H10:H11"/>
    <mergeCell ref="I10:I11"/>
    <mergeCell ref="K10:K11"/>
    <mergeCell ref="L10:L11"/>
    <mergeCell ref="N10:N11"/>
    <mergeCell ref="O10:O11"/>
    <mergeCell ref="S10:S11"/>
    <mergeCell ref="A7:AA7"/>
    <mergeCell ref="A9:A11"/>
    <mergeCell ref="F9:H9"/>
    <mergeCell ref="O9:Q9"/>
    <mergeCell ref="R9:T9"/>
    <mergeCell ref="U9:W9"/>
    <mergeCell ref="AA9:AA11"/>
    <mergeCell ref="B9:B11"/>
    <mergeCell ref="L9:N9"/>
    <mergeCell ref="I9:K9"/>
    <mergeCell ref="C9:E9"/>
    <mergeCell ref="G10:G11"/>
    <mergeCell ref="D10:D11"/>
    <mergeCell ref="J10:J11"/>
    <mergeCell ref="M10:M11"/>
    <mergeCell ref="A1:B1"/>
    <mergeCell ref="A2:AA2"/>
    <mergeCell ref="A3:AA3"/>
    <mergeCell ref="A4:AA4"/>
    <mergeCell ref="A5:AA5"/>
    <mergeCell ref="X9:Y9"/>
    <mergeCell ref="X10:X11"/>
    <mergeCell ref="Y10:Y11"/>
    <mergeCell ref="W10:W11"/>
    <mergeCell ref="U10:U11"/>
    <mergeCell ref="V10:V11"/>
  </mergeCell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106" workbookViewId="0">
      <selection activeCell="G13" sqref="G13:G14"/>
    </sheetView>
  </sheetViews>
  <sheetFormatPr defaultRowHeight="15" x14ac:dyDescent="0.25"/>
  <cols>
    <col min="1" max="2" width="5.42578125" customWidth="1"/>
    <col min="3" max="3" width="21.28515625" customWidth="1"/>
    <col min="4" max="4" width="8.7109375" customWidth="1"/>
    <col min="5" max="5" width="7.42578125" bestFit="1" customWidth="1"/>
    <col min="6" max="6" width="9.5703125" customWidth="1"/>
    <col min="7" max="7" width="9.140625" customWidth="1"/>
    <col min="8" max="8" width="22.28515625" customWidth="1"/>
    <col min="10" max="10" width="10.28515625" customWidth="1"/>
    <col min="12" max="12" width="9.5703125" customWidth="1"/>
    <col min="13" max="13" width="14.85546875" customWidth="1"/>
  </cols>
  <sheetData>
    <row r="1" spans="1:13" ht="15.75" x14ac:dyDescent="0.25">
      <c r="A1" s="210" t="s">
        <v>82</v>
      </c>
      <c r="B1" s="210"/>
      <c r="C1" s="210"/>
      <c r="D1" s="15"/>
      <c r="E1" s="15"/>
      <c r="F1" s="15"/>
      <c r="G1" s="15"/>
      <c r="H1" s="15"/>
      <c r="J1" s="16" t="s">
        <v>85</v>
      </c>
    </row>
    <row r="2" spans="1:13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 x14ac:dyDescent="0.25">
      <c r="A6" s="10"/>
      <c r="B6" s="10"/>
      <c r="C6" s="17"/>
      <c r="D6" s="17"/>
      <c r="E6" s="17"/>
      <c r="F6" s="17"/>
      <c r="G6" s="17"/>
      <c r="H6" s="17"/>
    </row>
    <row r="7" spans="1:13" s="24" customFormat="1" ht="23.25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s="23" customFormat="1" ht="28.5" customHeight="1" x14ac:dyDescent="0.35">
      <c r="A8" s="209" t="s">
        <v>262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20.25" x14ac:dyDescent="0.25">
      <c r="A9" s="199" t="s">
        <v>238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3" ht="25.5" x14ac:dyDescent="0.25">
      <c r="A10" s="25" t="s">
        <v>42</v>
      </c>
      <c r="B10" s="155"/>
      <c r="C10" s="67" t="s">
        <v>5</v>
      </c>
      <c r="D10" s="67" t="s">
        <v>6</v>
      </c>
      <c r="E10" s="67" t="s">
        <v>7</v>
      </c>
      <c r="F10" s="197" t="s">
        <v>8</v>
      </c>
      <c r="G10" s="67" t="s">
        <v>266</v>
      </c>
      <c r="H10" s="39" t="s">
        <v>11</v>
      </c>
      <c r="I10" s="67" t="s">
        <v>116</v>
      </c>
      <c r="J10" s="67" t="s">
        <v>33</v>
      </c>
      <c r="K10" s="67" t="s">
        <v>7</v>
      </c>
      <c r="L10" s="67" t="s">
        <v>19</v>
      </c>
      <c r="M10" s="68" t="s">
        <v>20</v>
      </c>
    </row>
    <row r="11" spans="1:13" x14ac:dyDescent="0.25">
      <c r="A11" s="207">
        <v>1</v>
      </c>
      <c r="B11" s="148">
        <f>2023-D11</f>
        <v>52</v>
      </c>
      <c r="C11" s="195" t="s">
        <v>145</v>
      </c>
      <c r="D11" s="98">
        <v>1971</v>
      </c>
      <c r="E11" s="148" t="s">
        <v>150</v>
      </c>
      <c r="F11" s="147">
        <v>80</v>
      </c>
      <c r="G11" s="208">
        <v>20</v>
      </c>
      <c r="H11" s="193" t="s">
        <v>149</v>
      </c>
      <c r="I11" s="208">
        <v>122</v>
      </c>
      <c r="J11" s="202">
        <v>1</v>
      </c>
      <c r="K11" s="114"/>
      <c r="L11" s="114"/>
      <c r="M11" s="148" t="s">
        <v>211</v>
      </c>
    </row>
    <row r="12" spans="1:13" x14ac:dyDescent="0.25">
      <c r="A12" s="207"/>
      <c r="B12" s="50"/>
      <c r="C12" s="100" t="s">
        <v>261</v>
      </c>
      <c r="D12" s="98">
        <v>1970</v>
      </c>
      <c r="E12" s="50" t="s">
        <v>265</v>
      </c>
      <c r="F12" s="110">
        <v>84.6</v>
      </c>
      <c r="G12" s="208"/>
      <c r="H12" s="50" t="s">
        <v>243</v>
      </c>
      <c r="I12" s="208"/>
      <c r="J12" s="203"/>
      <c r="K12" s="114"/>
      <c r="L12" s="114"/>
      <c r="M12" s="50"/>
    </row>
    <row r="13" spans="1:13" x14ac:dyDescent="0.25">
      <c r="A13" s="207">
        <v>2</v>
      </c>
      <c r="B13" s="50"/>
      <c r="C13" s="196" t="s">
        <v>255</v>
      </c>
      <c r="D13" s="112">
        <v>1992</v>
      </c>
      <c r="E13" s="80">
        <v>1</v>
      </c>
      <c r="F13" s="143">
        <v>100</v>
      </c>
      <c r="G13" s="208">
        <v>20</v>
      </c>
      <c r="H13" s="50" t="s">
        <v>264</v>
      </c>
      <c r="I13" s="208">
        <v>117</v>
      </c>
      <c r="J13" s="202">
        <v>3</v>
      </c>
      <c r="K13" s="114"/>
      <c r="L13" s="114"/>
      <c r="M13" s="50" t="s">
        <v>256</v>
      </c>
    </row>
    <row r="14" spans="1:13" x14ac:dyDescent="0.25">
      <c r="A14" s="207"/>
      <c r="B14" s="50"/>
      <c r="C14" s="100" t="s">
        <v>263</v>
      </c>
      <c r="D14" s="98">
        <v>1997</v>
      </c>
      <c r="E14" s="50"/>
      <c r="F14" s="110">
        <v>59</v>
      </c>
      <c r="G14" s="208"/>
      <c r="H14" s="50" t="s">
        <v>149</v>
      </c>
      <c r="I14" s="208"/>
      <c r="J14" s="203"/>
      <c r="K14" s="114"/>
      <c r="L14" s="114"/>
      <c r="M14" s="50" t="s">
        <v>211</v>
      </c>
    </row>
    <row r="15" spans="1:13" x14ac:dyDescent="0.25">
      <c r="A15" s="207">
        <v>3</v>
      </c>
      <c r="B15" s="148">
        <f>2023-D15</f>
        <v>47</v>
      </c>
      <c r="C15" s="196" t="s">
        <v>240</v>
      </c>
      <c r="D15" s="112">
        <v>1976</v>
      </c>
      <c r="E15" s="80" t="s">
        <v>88</v>
      </c>
      <c r="F15" s="143">
        <v>72</v>
      </c>
      <c r="G15" s="208">
        <v>20</v>
      </c>
      <c r="H15" s="193" t="s">
        <v>252</v>
      </c>
      <c r="I15" s="208">
        <v>118</v>
      </c>
      <c r="J15" s="202">
        <v>2</v>
      </c>
      <c r="K15" s="114"/>
      <c r="L15" s="114"/>
      <c r="M15" s="148" t="s">
        <v>235</v>
      </c>
    </row>
    <row r="16" spans="1:13" x14ac:dyDescent="0.25">
      <c r="A16" s="207"/>
      <c r="B16" s="50"/>
      <c r="C16" s="196" t="s">
        <v>253</v>
      </c>
      <c r="D16" s="112">
        <v>1999</v>
      </c>
      <c r="E16" s="80">
        <v>1</v>
      </c>
      <c r="F16" s="143">
        <v>73</v>
      </c>
      <c r="G16" s="208"/>
      <c r="H16" s="193" t="s">
        <v>252</v>
      </c>
      <c r="I16" s="208"/>
      <c r="J16" s="203"/>
      <c r="K16" s="114"/>
      <c r="L16" s="114"/>
      <c r="M16" s="50" t="s">
        <v>104</v>
      </c>
    </row>
    <row r="17" spans="1:13" ht="20.25" x14ac:dyDescent="0.25">
      <c r="A17" s="201" t="s">
        <v>173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13" x14ac:dyDescent="0.25">
      <c r="A18" s="207">
        <v>1</v>
      </c>
      <c r="B18" s="148">
        <f>2023-D18</f>
        <v>17</v>
      </c>
      <c r="C18" s="195" t="s">
        <v>259</v>
      </c>
      <c r="D18" s="98">
        <v>2006</v>
      </c>
      <c r="E18" s="148"/>
      <c r="F18" s="147">
        <v>54</v>
      </c>
      <c r="G18" s="148">
        <v>8</v>
      </c>
      <c r="H18" s="193" t="s">
        <v>149</v>
      </c>
      <c r="I18" s="208">
        <v>110</v>
      </c>
      <c r="J18" s="114"/>
      <c r="K18" s="114"/>
      <c r="L18" s="114"/>
      <c r="M18" s="148" t="s">
        <v>211</v>
      </c>
    </row>
    <row r="19" spans="1:13" x14ac:dyDescent="0.25">
      <c r="A19" s="207"/>
      <c r="B19" s="50"/>
      <c r="C19" s="100" t="s">
        <v>222</v>
      </c>
      <c r="D19" s="98">
        <v>1998</v>
      </c>
      <c r="E19" s="50"/>
      <c r="F19" s="110">
        <v>48.9</v>
      </c>
      <c r="G19" s="50"/>
      <c r="H19" s="50" t="s">
        <v>243</v>
      </c>
      <c r="I19" s="208"/>
      <c r="J19" s="114"/>
      <c r="K19" s="114"/>
      <c r="L19" s="114"/>
      <c r="M19" s="50" t="s">
        <v>244</v>
      </c>
    </row>
  </sheetData>
  <mergeCells count="23">
    <mergeCell ref="A1:C1"/>
    <mergeCell ref="I18:I19"/>
    <mergeCell ref="A18:A19"/>
    <mergeCell ref="A11:A12"/>
    <mergeCell ref="I11:I12"/>
    <mergeCell ref="A8:M8"/>
    <mergeCell ref="A2:M2"/>
    <mergeCell ref="A3:M3"/>
    <mergeCell ref="A4:M4"/>
    <mergeCell ref="A5:M5"/>
    <mergeCell ref="A7:M7"/>
    <mergeCell ref="A9:M9"/>
    <mergeCell ref="A17:M17"/>
    <mergeCell ref="J11:J12"/>
    <mergeCell ref="J13:J14"/>
    <mergeCell ref="J15:J16"/>
    <mergeCell ref="A15:A16"/>
    <mergeCell ref="I15:I16"/>
    <mergeCell ref="A13:A14"/>
    <mergeCell ref="I13:I14"/>
    <mergeCell ref="G11:G12"/>
    <mergeCell ref="G13:G14"/>
    <mergeCell ref="G15:G16"/>
  </mergeCells>
  <pageMargins left="0.7" right="0.7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4" zoomScaleNormal="100" workbookViewId="0">
      <selection activeCell="L18" sqref="L18"/>
    </sheetView>
  </sheetViews>
  <sheetFormatPr defaultRowHeight="15" x14ac:dyDescent="0.25"/>
  <cols>
    <col min="1" max="1" width="4.140625" style="21" customWidth="1"/>
    <col min="2" max="2" width="17.7109375" customWidth="1"/>
    <col min="3" max="3" width="8.7109375" customWidth="1"/>
    <col min="4" max="4" width="6.85546875" customWidth="1"/>
    <col min="5" max="5" width="8.7109375" customWidth="1"/>
    <col min="6" max="6" width="9.5703125" customWidth="1"/>
    <col min="7" max="7" width="7.7109375" customWidth="1"/>
    <col min="8" max="8" width="22.28515625" customWidth="1"/>
    <col min="9" max="9" width="7.28515625" customWidth="1"/>
    <col min="10" max="10" width="7.85546875" customWidth="1"/>
    <col min="11" max="11" width="6.5703125" customWidth="1"/>
    <col min="12" max="13" width="10.28515625" customWidth="1"/>
    <col min="14" max="14" width="6.28515625" customWidth="1"/>
    <col min="15" max="15" width="7" customWidth="1"/>
    <col min="16" max="16" width="6.42578125" customWidth="1"/>
    <col min="17" max="17" width="9.140625" customWidth="1"/>
    <col min="18" max="18" width="16.5703125" customWidth="1"/>
  </cols>
  <sheetData>
    <row r="1" spans="1:18" ht="15.75" x14ac:dyDescent="0.25">
      <c r="A1" s="210" t="s">
        <v>82</v>
      </c>
      <c r="B1" s="2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6" t="s">
        <v>85</v>
      </c>
    </row>
    <row r="2" spans="1:18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20.25" x14ac:dyDescent="0.3">
      <c r="A4" s="238" t="s">
        <v>86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8" ht="20.25" x14ac:dyDescent="0.3">
      <c r="A5" s="239" t="s">
        <v>83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8" ht="15.75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22" customFormat="1" ht="21.75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</row>
    <row r="8" spans="1:18" ht="25.5" customHeight="1" thickBot="1" x14ac:dyDescent="0.3">
      <c r="A8" s="209" t="s">
        <v>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18" ht="20.25" x14ac:dyDescent="0.25">
      <c r="A9" s="235" t="s">
        <v>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</row>
    <row r="10" spans="1:18" ht="25.5" x14ac:dyDescent="0.25">
      <c r="A10" s="26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12</v>
      </c>
      <c r="J10" s="27" t="s">
        <v>13</v>
      </c>
      <c r="K10" s="27" t="s">
        <v>14</v>
      </c>
      <c r="L10" s="27" t="s">
        <v>15</v>
      </c>
      <c r="M10" s="27" t="s">
        <v>16</v>
      </c>
      <c r="N10" s="27" t="s">
        <v>17</v>
      </c>
      <c r="O10" s="27" t="s">
        <v>18</v>
      </c>
      <c r="P10" s="27" t="s">
        <v>7</v>
      </c>
      <c r="Q10" s="27" t="s">
        <v>19</v>
      </c>
      <c r="R10" s="28" t="s">
        <v>20</v>
      </c>
    </row>
    <row r="11" spans="1:18" x14ac:dyDescent="0.25">
      <c r="A11" s="213" t="s">
        <v>177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34"/>
    </row>
    <row r="12" spans="1:18" x14ac:dyDescent="0.25">
      <c r="A12" s="115">
        <v>1</v>
      </c>
      <c r="B12" s="97" t="s">
        <v>122</v>
      </c>
      <c r="C12" s="98">
        <v>2013</v>
      </c>
      <c r="D12" s="48" t="s">
        <v>247</v>
      </c>
      <c r="E12" s="143">
        <v>40.799999999999997</v>
      </c>
      <c r="F12" s="48">
        <v>48</v>
      </c>
      <c r="G12" s="48" t="s">
        <v>125</v>
      </c>
      <c r="H12" s="105" t="s">
        <v>127</v>
      </c>
      <c r="I12" s="48">
        <v>102</v>
      </c>
      <c r="J12" s="48">
        <v>226</v>
      </c>
      <c r="K12" s="48"/>
      <c r="L12" s="48"/>
      <c r="M12" s="158">
        <f>I12+(J12/2)</f>
        <v>215</v>
      </c>
      <c r="N12" s="169"/>
      <c r="O12" s="48">
        <v>1</v>
      </c>
      <c r="P12" s="99"/>
      <c r="Q12" s="48">
        <v>30</v>
      </c>
      <c r="R12" s="48" t="s">
        <v>128</v>
      </c>
    </row>
    <row r="13" spans="1:18" x14ac:dyDescent="0.25">
      <c r="A13" s="98">
        <v>1</v>
      </c>
      <c r="B13" s="99" t="s">
        <v>169</v>
      </c>
      <c r="C13" s="98">
        <v>2010</v>
      </c>
      <c r="D13" s="48" t="s">
        <v>247</v>
      </c>
      <c r="E13" s="143">
        <v>36.6</v>
      </c>
      <c r="F13" s="48">
        <v>40</v>
      </c>
      <c r="G13" s="50" t="s">
        <v>126</v>
      </c>
      <c r="H13" s="105" t="s">
        <v>127</v>
      </c>
      <c r="I13" s="48">
        <v>71</v>
      </c>
      <c r="J13" s="48">
        <v>150</v>
      </c>
      <c r="K13" s="48"/>
      <c r="L13" s="48"/>
      <c r="M13" s="158">
        <f>I13+(J13/2)</f>
        <v>146</v>
      </c>
      <c r="N13" s="187"/>
      <c r="O13" s="48">
        <v>1</v>
      </c>
      <c r="P13" s="97"/>
      <c r="Q13" s="48">
        <v>30</v>
      </c>
      <c r="R13" s="48" t="s">
        <v>128</v>
      </c>
    </row>
    <row r="14" spans="1:18" x14ac:dyDescent="0.25">
      <c r="A14" s="213" t="s">
        <v>77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34"/>
    </row>
    <row r="15" spans="1:18" x14ac:dyDescent="0.25">
      <c r="A15" s="98">
        <v>1</v>
      </c>
      <c r="B15" s="99" t="s">
        <v>170</v>
      </c>
      <c r="C15" s="98">
        <v>2009</v>
      </c>
      <c r="D15" s="48" t="s">
        <v>247</v>
      </c>
      <c r="E15" s="143">
        <v>77.3</v>
      </c>
      <c r="F15" s="48">
        <v>78</v>
      </c>
      <c r="G15" s="50" t="s">
        <v>132</v>
      </c>
      <c r="H15" s="105" t="s">
        <v>127</v>
      </c>
      <c r="I15" s="48">
        <v>59</v>
      </c>
      <c r="J15" s="48">
        <v>111</v>
      </c>
      <c r="K15" s="48"/>
      <c r="L15" s="48"/>
      <c r="M15" s="158">
        <f t="shared" ref="M15" si="0">I15+(J15/2)</f>
        <v>114.5</v>
      </c>
      <c r="N15" s="174">
        <v>47.7</v>
      </c>
      <c r="O15" s="174">
        <v>1</v>
      </c>
      <c r="P15" s="113"/>
      <c r="Q15" s="48">
        <v>30</v>
      </c>
      <c r="R15" s="48" t="s">
        <v>128</v>
      </c>
    </row>
    <row r="16" spans="1:18" x14ac:dyDescent="0.25">
      <c r="A16" s="213" t="s">
        <v>32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34"/>
    </row>
    <row r="17" spans="1:18" x14ac:dyDescent="0.25">
      <c r="A17" s="98">
        <v>1</v>
      </c>
      <c r="B17" s="137" t="s">
        <v>142</v>
      </c>
      <c r="C17" s="98">
        <v>2002</v>
      </c>
      <c r="D17" s="48" t="s">
        <v>247</v>
      </c>
      <c r="E17" s="143">
        <v>64.3</v>
      </c>
      <c r="F17" s="48">
        <v>68</v>
      </c>
      <c r="G17" s="48" t="s">
        <v>99</v>
      </c>
      <c r="H17" s="48" t="s">
        <v>103</v>
      </c>
      <c r="I17" s="48">
        <v>52</v>
      </c>
      <c r="J17" s="48">
        <v>90</v>
      </c>
      <c r="K17" s="48"/>
      <c r="L17" s="158">
        <f>I17+(J17/2)</f>
        <v>97</v>
      </c>
      <c r="M17" s="48"/>
      <c r="N17" s="48">
        <f>L17*5</f>
        <v>485</v>
      </c>
      <c r="O17" s="48">
        <v>1</v>
      </c>
      <c r="P17" s="48">
        <v>1</v>
      </c>
      <c r="Q17" s="48">
        <v>30</v>
      </c>
      <c r="R17" s="48" t="s">
        <v>147</v>
      </c>
    </row>
    <row r="18" spans="1:18" x14ac:dyDescent="0.25">
      <c r="A18" s="115">
        <v>1</v>
      </c>
      <c r="B18" s="97" t="s">
        <v>153</v>
      </c>
      <c r="C18" s="98">
        <v>2005</v>
      </c>
      <c r="D18" s="48" t="s">
        <v>247</v>
      </c>
      <c r="E18" s="143">
        <v>66.7</v>
      </c>
      <c r="F18" s="48">
        <v>68</v>
      </c>
      <c r="G18" s="48" t="s">
        <v>154</v>
      </c>
      <c r="H18" s="48" t="s">
        <v>107</v>
      </c>
      <c r="I18" s="48">
        <v>97</v>
      </c>
      <c r="J18" s="48">
        <v>158</v>
      </c>
      <c r="K18" s="48"/>
      <c r="L18" s="114"/>
      <c r="M18" s="158">
        <f>I18+(J18/2)</f>
        <v>176</v>
      </c>
      <c r="N18" s="148">
        <v>176</v>
      </c>
      <c r="O18" s="48">
        <v>1</v>
      </c>
      <c r="P18" s="48" t="s">
        <v>53</v>
      </c>
      <c r="Q18" s="48">
        <v>30</v>
      </c>
      <c r="R18" s="48" t="s">
        <v>152</v>
      </c>
    </row>
    <row r="19" spans="1:18" x14ac:dyDescent="0.25">
      <c r="A19" s="98">
        <v>1</v>
      </c>
      <c r="B19" s="97" t="s">
        <v>157</v>
      </c>
      <c r="C19" s="98">
        <v>1985</v>
      </c>
      <c r="D19" s="48" t="s">
        <v>247</v>
      </c>
      <c r="E19" s="143">
        <v>78.7</v>
      </c>
      <c r="F19" s="48">
        <v>85</v>
      </c>
      <c r="G19" s="48" t="s">
        <v>144</v>
      </c>
      <c r="H19" s="48" t="s">
        <v>160</v>
      </c>
      <c r="I19" s="48">
        <v>50</v>
      </c>
      <c r="J19" s="48">
        <v>108</v>
      </c>
      <c r="K19" s="97"/>
      <c r="L19" s="97"/>
      <c r="M19" s="158">
        <f>I19+(J19/2)</f>
        <v>104</v>
      </c>
      <c r="N19" s="48">
        <v>156</v>
      </c>
      <c r="O19" s="48">
        <v>1</v>
      </c>
      <c r="P19" s="48">
        <v>2</v>
      </c>
      <c r="Q19" s="48">
        <v>30</v>
      </c>
      <c r="R19" s="48" t="s">
        <v>156</v>
      </c>
    </row>
    <row r="20" spans="1:18" x14ac:dyDescent="0.25">
      <c r="A20" s="213" t="s">
        <v>172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34"/>
    </row>
    <row r="21" spans="1:18" x14ac:dyDescent="0.25">
      <c r="A21" s="115">
        <v>1</v>
      </c>
      <c r="B21" s="111" t="s">
        <v>143</v>
      </c>
      <c r="C21" s="80">
        <v>1982</v>
      </c>
      <c r="D21" s="80" t="s">
        <v>239</v>
      </c>
      <c r="E21" s="104">
        <v>113</v>
      </c>
      <c r="F21" s="80" t="s">
        <v>178</v>
      </c>
      <c r="G21" s="84" t="s">
        <v>144</v>
      </c>
      <c r="H21" s="80" t="s">
        <v>176</v>
      </c>
      <c r="I21" s="48">
        <v>66</v>
      </c>
      <c r="J21" s="80">
        <v>180</v>
      </c>
      <c r="K21" s="80"/>
      <c r="L21" s="80"/>
      <c r="M21" s="158">
        <f>I21+(J21/2)</f>
        <v>156</v>
      </c>
      <c r="N21" s="80">
        <v>211</v>
      </c>
      <c r="O21" s="80">
        <v>1</v>
      </c>
      <c r="P21" s="80">
        <v>1</v>
      </c>
      <c r="Q21" s="48">
        <v>30</v>
      </c>
      <c r="R21" s="80" t="s">
        <v>179</v>
      </c>
    </row>
    <row r="22" spans="1:18" x14ac:dyDescent="0.25">
      <c r="A22" s="98">
        <v>1</v>
      </c>
      <c r="B22" s="97" t="s">
        <v>215</v>
      </c>
      <c r="C22" s="98">
        <v>1979</v>
      </c>
      <c r="D22" s="48" t="s">
        <v>247</v>
      </c>
      <c r="E22" s="143">
        <v>77.7</v>
      </c>
      <c r="F22" s="48">
        <v>78</v>
      </c>
      <c r="G22" s="48" t="s">
        <v>99</v>
      </c>
      <c r="H22" s="48" t="s">
        <v>107</v>
      </c>
      <c r="I22" s="48">
        <v>105</v>
      </c>
      <c r="J22" s="48">
        <v>202</v>
      </c>
      <c r="K22" s="97"/>
      <c r="L22" s="97"/>
      <c r="M22" s="158">
        <f>I22+(J22/2)</f>
        <v>206</v>
      </c>
      <c r="N22" s="48">
        <v>206</v>
      </c>
      <c r="O22" s="48">
        <v>1</v>
      </c>
      <c r="P22" s="97" t="s">
        <v>53</v>
      </c>
      <c r="Q22" s="48">
        <v>30</v>
      </c>
      <c r="R22" s="48" t="s">
        <v>152</v>
      </c>
    </row>
    <row r="23" spans="1:18" x14ac:dyDescent="0.25">
      <c r="A23" s="2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25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</sheetData>
  <sortState ref="A16:S18">
    <sortCondition ref="F16:F18"/>
  </sortState>
  <mergeCells count="12">
    <mergeCell ref="A1:B1"/>
    <mergeCell ref="A2:R2"/>
    <mergeCell ref="A3:R3"/>
    <mergeCell ref="A4:R4"/>
    <mergeCell ref="A5:R5"/>
    <mergeCell ref="A11:R11"/>
    <mergeCell ref="A14:R14"/>
    <mergeCell ref="A16:R16"/>
    <mergeCell ref="A20:R20"/>
    <mergeCell ref="A7:R7"/>
    <mergeCell ref="A8:R8"/>
    <mergeCell ref="A9:R9"/>
  </mergeCells>
  <pageMargins left="0.7" right="0.7" top="0.75" bottom="0.75" header="0.3" footer="0.3"/>
  <pageSetup paperSize="9" scale="48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9" zoomScaleNormal="100" zoomScaleSheetLayoutView="106" workbookViewId="0">
      <selection activeCell="L35" sqref="L35"/>
    </sheetView>
  </sheetViews>
  <sheetFormatPr defaultRowHeight="15" x14ac:dyDescent="0.25"/>
  <cols>
    <col min="1" max="1" width="5.42578125" customWidth="1"/>
    <col min="2" max="2" width="21.28515625" customWidth="1"/>
    <col min="3" max="3" width="8.7109375" customWidth="1"/>
    <col min="4" max="4" width="7.42578125" bestFit="1" customWidth="1"/>
    <col min="5" max="5" width="9.5703125" customWidth="1"/>
    <col min="6" max="6" width="9.140625" customWidth="1"/>
    <col min="7" max="7" width="7.7109375" customWidth="1"/>
    <col min="8" max="8" width="28.28515625" customWidth="1"/>
    <col min="12" max="12" width="7.140625" customWidth="1"/>
    <col min="13" max="13" width="8.140625" customWidth="1"/>
    <col min="14" max="14" width="7.140625" customWidth="1"/>
    <col min="16" max="16" width="17.140625" customWidth="1"/>
  </cols>
  <sheetData>
    <row r="1" spans="1:16" ht="15.75" x14ac:dyDescent="0.25">
      <c r="A1" s="210" t="s">
        <v>82</v>
      </c>
      <c r="B1" s="210"/>
      <c r="C1" s="3"/>
      <c r="D1" s="3"/>
      <c r="E1" s="3"/>
      <c r="F1" s="3"/>
      <c r="G1" s="3"/>
      <c r="H1" s="3"/>
      <c r="L1" s="4"/>
      <c r="P1" s="16" t="s">
        <v>85</v>
      </c>
    </row>
    <row r="2" spans="1:16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6" ht="15.75" x14ac:dyDescent="0.25">
      <c r="A6" s="6"/>
      <c r="B6" s="5"/>
      <c r="C6" s="5"/>
      <c r="D6" s="5"/>
      <c r="E6" s="5"/>
      <c r="F6" s="5"/>
      <c r="G6" s="5"/>
      <c r="H6" s="5"/>
    </row>
    <row r="7" spans="1:16" s="24" customFormat="1" ht="23.25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s="23" customFormat="1" ht="28.5" customHeight="1" thickBot="1" x14ac:dyDescent="0.4">
      <c r="A8" s="209" t="s">
        <v>23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6" ht="20.25" x14ac:dyDescent="0.25">
      <c r="A9" s="242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7"/>
    </row>
    <row r="10" spans="1:16" ht="25.5" x14ac:dyDescent="0.25">
      <c r="A10" s="34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62</v>
      </c>
      <c r="J10" s="27" t="s">
        <v>63</v>
      </c>
      <c r="K10" s="27" t="s">
        <v>64</v>
      </c>
      <c r="L10" s="27" t="s">
        <v>17</v>
      </c>
      <c r="M10" s="27" t="s">
        <v>21</v>
      </c>
      <c r="N10" s="27" t="s">
        <v>7</v>
      </c>
      <c r="O10" s="27" t="s">
        <v>19</v>
      </c>
      <c r="P10" s="28" t="s">
        <v>20</v>
      </c>
    </row>
    <row r="11" spans="1:16" x14ac:dyDescent="0.25">
      <c r="A11" s="240" t="s">
        <v>59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12" spans="1:16" x14ac:dyDescent="0.25">
      <c r="A12" s="98">
        <v>1</v>
      </c>
      <c r="B12" s="106" t="s">
        <v>124</v>
      </c>
      <c r="C12" s="107">
        <v>2012</v>
      </c>
      <c r="D12" s="105" t="s">
        <v>168</v>
      </c>
      <c r="E12" s="109">
        <v>47.4</v>
      </c>
      <c r="F12" s="105">
        <v>48</v>
      </c>
      <c r="G12" s="108" t="s">
        <v>126</v>
      </c>
      <c r="H12" s="105" t="s">
        <v>127</v>
      </c>
      <c r="I12" s="105">
        <v>50</v>
      </c>
      <c r="J12" s="105"/>
      <c r="K12" s="48"/>
      <c r="L12" s="169"/>
      <c r="M12" s="48">
        <v>1</v>
      </c>
      <c r="N12" s="48"/>
      <c r="O12" s="48">
        <v>30</v>
      </c>
      <c r="P12" s="138" t="s">
        <v>128</v>
      </c>
    </row>
    <row r="13" spans="1:16" x14ac:dyDescent="0.25">
      <c r="A13" s="159">
        <v>2</v>
      </c>
      <c r="B13" s="99" t="s">
        <v>129</v>
      </c>
      <c r="C13" s="98">
        <v>2012</v>
      </c>
      <c r="D13" s="105" t="s">
        <v>168</v>
      </c>
      <c r="E13" s="110">
        <v>27.7</v>
      </c>
      <c r="F13" s="50">
        <v>32</v>
      </c>
      <c r="G13" s="50" t="s">
        <v>130</v>
      </c>
      <c r="H13" s="105" t="s">
        <v>127</v>
      </c>
      <c r="I13" s="50">
        <v>63</v>
      </c>
      <c r="J13" s="99"/>
      <c r="K13" s="99"/>
      <c r="L13" s="187"/>
      <c r="M13" s="50">
        <v>2</v>
      </c>
      <c r="N13" s="99"/>
      <c r="O13" s="48">
        <v>27</v>
      </c>
      <c r="P13" s="138" t="s">
        <v>128</v>
      </c>
    </row>
    <row r="14" spans="1:16" x14ac:dyDescent="0.25">
      <c r="A14" s="98">
        <v>3</v>
      </c>
      <c r="B14" s="99" t="s">
        <v>131</v>
      </c>
      <c r="C14" s="98">
        <v>2012</v>
      </c>
      <c r="D14" s="105" t="s">
        <v>168</v>
      </c>
      <c r="E14" s="110">
        <v>29.9</v>
      </c>
      <c r="F14" s="50">
        <v>32</v>
      </c>
      <c r="G14" s="50" t="s">
        <v>130</v>
      </c>
      <c r="H14" s="105" t="s">
        <v>127</v>
      </c>
      <c r="I14" s="50">
        <v>80</v>
      </c>
      <c r="J14" s="99"/>
      <c r="K14" s="99"/>
      <c r="L14" s="187"/>
      <c r="M14" s="50">
        <v>1</v>
      </c>
      <c r="N14" s="99"/>
      <c r="O14" s="48">
        <v>30</v>
      </c>
      <c r="P14" s="138" t="s">
        <v>128</v>
      </c>
    </row>
    <row r="15" spans="1:16" x14ac:dyDescent="0.25">
      <c r="A15" s="159">
        <v>4</v>
      </c>
      <c r="B15" s="99" t="s">
        <v>139</v>
      </c>
      <c r="C15" s="98">
        <v>2013</v>
      </c>
      <c r="D15" s="105" t="s">
        <v>168</v>
      </c>
      <c r="E15" s="110">
        <v>28.9</v>
      </c>
      <c r="F15" s="50">
        <v>36</v>
      </c>
      <c r="G15" s="50" t="s">
        <v>130</v>
      </c>
      <c r="H15" s="105" t="s">
        <v>127</v>
      </c>
      <c r="I15" s="50">
        <v>70</v>
      </c>
      <c r="J15" s="99"/>
      <c r="K15" s="99"/>
      <c r="L15" s="187"/>
      <c r="M15" s="50">
        <v>1</v>
      </c>
      <c r="N15" s="99"/>
      <c r="O15" s="48">
        <v>30</v>
      </c>
      <c r="P15" s="138" t="s">
        <v>128</v>
      </c>
    </row>
    <row r="16" spans="1:16" x14ac:dyDescent="0.25">
      <c r="A16" s="98">
        <v>5</v>
      </c>
      <c r="B16" s="137" t="s">
        <v>210</v>
      </c>
      <c r="C16" s="98">
        <v>2012</v>
      </c>
      <c r="D16" s="105" t="s">
        <v>168</v>
      </c>
      <c r="E16" s="144">
        <v>34.299999999999997</v>
      </c>
      <c r="F16" s="101">
        <v>40</v>
      </c>
      <c r="G16" s="148" t="s">
        <v>126</v>
      </c>
      <c r="H16" s="105" t="s">
        <v>149</v>
      </c>
      <c r="I16" s="101">
        <v>36</v>
      </c>
      <c r="J16" s="114"/>
      <c r="K16" s="114"/>
      <c r="L16" s="189"/>
      <c r="M16" s="101">
        <v>1</v>
      </c>
      <c r="N16" s="114"/>
      <c r="O16" s="48">
        <v>30</v>
      </c>
      <c r="P16" s="138" t="s">
        <v>211</v>
      </c>
    </row>
    <row r="17" spans="1:16" x14ac:dyDescent="0.25">
      <c r="A17" s="240" t="s">
        <v>77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16" x14ac:dyDescent="0.25">
      <c r="A18" s="159">
        <v>1</v>
      </c>
      <c r="B18" s="102" t="s">
        <v>109</v>
      </c>
      <c r="C18" s="103">
        <v>2009</v>
      </c>
      <c r="D18" s="71" t="s">
        <v>167</v>
      </c>
      <c r="E18" s="104">
        <v>63</v>
      </c>
      <c r="F18" s="80">
        <v>63</v>
      </c>
      <c r="G18" s="84" t="s">
        <v>99</v>
      </c>
      <c r="H18" s="80" t="s">
        <v>110</v>
      </c>
      <c r="I18" s="80">
        <v>70</v>
      </c>
      <c r="J18" s="80"/>
      <c r="K18" s="80"/>
      <c r="L18" s="80">
        <v>70</v>
      </c>
      <c r="M18" s="282">
        <v>1</v>
      </c>
      <c r="N18" s="80" t="s">
        <v>53</v>
      </c>
      <c r="O18" s="48">
        <v>30</v>
      </c>
      <c r="P18" s="150" t="s">
        <v>111</v>
      </c>
    </row>
    <row r="19" spans="1:16" x14ac:dyDescent="0.25">
      <c r="A19" s="98">
        <v>2</v>
      </c>
      <c r="B19" s="99" t="s">
        <v>135</v>
      </c>
      <c r="C19" s="98">
        <v>2009</v>
      </c>
      <c r="D19" s="50" t="s">
        <v>167</v>
      </c>
      <c r="E19" s="110">
        <v>52.4</v>
      </c>
      <c r="F19" s="50">
        <v>58</v>
      </c>
      <c r="G19" s="50" t="s">
        <v>132</v>
      </c>
      <c r="H19" s="105" t="s">
        <v>127</v>
      </c>
      <c r="I19" s="50">
        <v>50</v>
      </c>
      <c r="J19" s="50"/>
      <c r="K19" s="50"/>
      <c r="L19" s="50">
        <v>22.5</v>
      </c>
      <c r="M19" s="50">
        <v>1</v>
      </c>
      <c r="N19" s="50"/>
      <c r="O19" s="48">
        <v>30</v>
      </c>
      <c r="P19" s="138" t="s">
        <v>128</v>
      </c>
    </row>
    <row r="20" spans="1:16" x14ac:dyDescent="0.25">
      <c r="A20" s="159">
        <v>3</v>
      </c>
      <c r="B20" s="99" t="s">
        <v>136</v>
      </c>
      <c r="C20" s="98">
        <v>2009</v>
      </c>
      <c r="D20" s="50" t="s">
        <v>167</v>
      </c>
      <c r="E20" s="110">
        <v>68.8</v>
      </c>
      <c r="F20" s="50">
        <v>73</v>
      </c>
      <c r="G20" s="50" t="s">
        <v>132</v>
      </c>
      <c r="H20" s="105" t="s">
        <v>127</v>
      </c>
      <c r="I20" s="50">
        <v>32</v>
      </c>
      <c r="J20" s="50"/>
      <c r="K20" s="50"/>
      <c r="L20" s="50">
        <v>13.5</v>
      </c>
      <c r="M20" s="50">
        <v>1</v>
      </c>
      <c r="N20" s="50"/>
      <c r="O20" s="48">
        <v>30</v>
      </c>
      <c r="P20" s="138" t="s">
        <v>128</v>
      </c>
    </row>
    <row r="21" spans="1:16" x14ac:dyDescent="0.25">
      <c r="A21" s="98">
        <v>4</v>
      </c>
      <c r="B21" s="99" t="s">
        <v>137</v>
      </c>
      <c r="C21" s="98">
        <v>2009</v>
      </c>
      <c r="D21" s="50" t="s">
        <v>167</v>
      </c>
      <c r="E21" s="110">
        <v>52.5</v>
      </c>
      <c r="F21" s="50">
        <v>63</v>
      </c>
      <c r="G21" s="50" t="s">
        <v>132</v>
      </c>
      <c r="H21" s="105" t="s">
        <v>127</v>
      </c>
      <c r="I21" s="50">
        <v>25</v>
      </c>
      <c r="J21" s="50"/>
      <c r="K21" s="50"/>
      <c r="L21" s="50">
        <v>10</v>
      </c>
      <c r="M21" s="50">
        <v>1</v>
      </c>
      <c r="N21" s="50"/>
      <c r="O21" s="48">
        <v>30</v>
      </c>
      <c r="P21" s="138" t="s">
        <v>128</v>
      </c>
    </row>
    <row r="22" spans="1:16" ht="15.75" thickBot="1" x14ac:dyDescent="0.3">
      <c r="A22" s="159">
        <v>5</v>
      </c>
      <c r="B22" s="99" t="s">
        <v>138</v>
      </c>
      <c r="C22" s="98">
        <v>2009</v>
      </c>
      <c r="D22" s="50" t="s">
        <v>167</v>
      </c>
      <c r="E22" s="147">
        <v>66.3</v>
      </c>
      <c r="F22" s="50">
        <v>68</v>
      </c>
      <c r="G22" s="148" t="s">
        <v>132</v>
      </c>
      <c r="H22" s="105" t="s">
        <v>127</v>
      </c>
      <c r="I22" s="50">
        <v>25</v>
      </c>
      <c r="J22" s="99"/>
      <c r="K22" s="99"/>
      <c r="L22" s="50">
        <v>10</v>
      </c>
      <c r="M22" s="50">
        <v>1</v>
      </c>
      <c r="N22" s="99"/>
      <c r="O22" s="48">
        <v>30</v>
      </c>
      <c r="P22" s="138" t="s">
        <v>128</v>
      </c>
    </row>
    <row r="23" spans="1:16" x14ac:dyDescent="0.25">
      <c r="A23" s="244" t="s">
        <v>32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1:16" x14ac:dyDescent="0.25">
      <c r="A24" s="98">
        <v>1</v>
      </c>
      <c r="B24" s="99" t="s">
        <v>166</v>
      </c>
      <c r="C24" s="98">
        <v>1995</v>
      </c>
      <c r="D24" s="148">
        <f>2023-C24</f>
        <v>28</v>
      </c>
      <c r="E24" s="110">
        <v>77.599999999999994</v>
      </c>
      <c r="F24" s="50">
        <v>78</v>
      </c>
      <c r="G24" s="50" t="s">
        <v>144</v>
      </c>
      <c r="H24" s="50" t="s">
        <v>288</v>
      </c>
      <c r="I24" s="50">
        <v>55</v>
      </c>
      <c r="J24" s="99"/>
      <c r="K24" s="99"/>
      <c r="L24" s="50">
        <v>75</v>
      </c>
      <c r="M24" s="50">
        <v>1</v>
      </c>
      <c r="N24" s="50" t="s">
        <v>53</v>
      </c>
      <c r="O24" s="48">
        <v>30</v>
      </c>
      <c r="P24" s="48" t="s">
        <v>156</v>
      </c>
    </row>
    <row r="25" spans="1:16" x14ac:dyDescent="0.25">
      <c r="A25" s="98">
        <v>2</v>
      </c>
      <c r="B25" s="137" t="s">
        <v>164</v>
      </c>
      <c r="C25" s="98">
        <v>1988</v>
      </c>
      <c r="D25" s="148">
        <f>2023-C25</f>
        <v>35</v>
      </c>
      <c r="E25" s="147">
        <v>102.4</v>
      </c>
      <c r="F25" s="148">
        <v>105</v>
      </c>
      <c r="G25" s="148" t="s">
        <v>144</v>
      </c>
      <c r="H25" s="148" t="s">
        <v>107</v>
      </c>
      <c r="I25" s="148">
        <v>64</v>
      </c>
      <c r="J25" s="137"/>
      <c r="K25" s="137"/>
      <c r="L25" s="148">
        <v>84</v>
      </c>
      <c r="M25" s="148">
        <v>1</v>
      </c>
      <c r="N25" s="148" t="s">
        <v>53</v>
      </c>
      <c r="O25" s="48">
        <v>30</v>
      </c>
      <c r="P25" s="148" t="s">
        <v>165</v>
      </c>
    </row>
    <row r="26" spans="1:16" x14ac:dyDescent="0.25">
      <c r="A26" s="98">
        <v>3</v>
      </c>
      <c r="B26" s="90" t="s">
        <v>253</v>
      </c>
      <c r="C26" s="112">
        <v>1999</v>
      </c>
      <c r="D26" s="80">
        <v>1</v>
      </c>
      <c r="E26" s="143">
        <v>73</v>
      </c>
      <c r="F26" s="48">
        <v>73</v>
      </c>
      <c r="G26" s="48" t="s">
        <v>99</v>
      </c>
      <c r="H26" s="69" t="s">
        <v>252</v>
      </c>
      <c r="I26" s="48">
        <v>75</v>
      </c>
      <c r="J26" s="97"/>
      <c r="K26" s="97"/>
      <c r="L26" s="148"/>
      <c r="M26" s="48">
        <v>1</v>
      </c>
      <c r="N26" s="48" t="s">
        <v>53</v>
      </c>
      <c r="O26" s="48">
        <v>30</v>
      </c>
      <c r="P26" s="91" t="s">
        <v>104</v>
      </c>
    </row>
    <row r="27" spans="1:16" x14ac:dyDescent="0.25">
      <c r="A27" s="98">
        <v>4</v>
      </c>
      <c r="B27" s="90" t="s">
        <v>255</v>
      </c>
      <c r="C27" s="112">
        <v>1992</v>
      </c>
      <c r="D27" s="80">
        <v>1</v>
      </c>
      <c r="E27" s="143">
        <v>100</v>
      </c>
      <c r="F27" s="48">
        <v>105</v>
      </c>
      <c r="G27" s="48" t="s">
        <v>144</v>
      </c>
      <c r="H27" s="69" t="s">
        <v>286</v>
      </c>
      <c r="I27" s="48"/>
      <c r="J27" s="48">
        <v>22</v>
      </c>
      <c r="K27" s="97"/>
      <c r="L27" s="148"/>
      <c r="M27" s="48">
        <v>1</v>
      </c>
      <c r="N27" s="48">
        <v>3</v>
      </c>
      <c r="O27" s="48">
        <v>30</v>
      </c>
      <c r="P27" s="91" t="s">
        <v>256</v>
      </c>
    </row>
    <row r="28" spans="1:16" ht="30" x14ac:dyDescent="0.25">
      <c r="A28" s="98">
        <v>5</v>
      </c>
      <c r="B28" s="90" t="s">
        <v>268</v>
      </c>
      <c r="C28" s="112">
        <v>1990</v>
      </c>
      <c r="D28" s="80" t="s">
        <v>247</v>
      </c>
      <c r="E28" s="143">
        <v>80.3</v>
      </c>
      <c r="F28" s="48">
        <v>85</v>
      </c>
      <c r="G28" s="48" t="s">
        <v>99</v>
      </c>
      <c r="H28" s="69" t="s">
        <v>267</v>
      </c>
      <c r="I28" s="48">
        <v>76</v>
      </c>
      <c r="J28" s="48"/>
      <c r="K28" s="97"/>
      <c r="L28" s="148"/>
      <c r="M28" s="48">
        <v>1</v>
      </c>
      <c r="N28" s="48" t="s">
        <v>53</v>
      </c>
      <c r="O28" s="48">
        <v>30</v>
      </c>
      <c r="P28" s="198" t="s">
        <v>269</v>
      </c>
    </row>
    <row r="29" spans="1:16" x14ac:dyDescent="0.25">
      <c r="A29" s="240" t="s">
        <v>172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</row>
    <row r="30" spans="1:16" x14ac:dyDescent="0.25">
      <c r="A30" s="98">
        <v>1</v>
      </c>
      <c r="B30" s="90" t="s">
        <v>240</v>
      </c>
      <c r="C30" s="112">
        <v>1976</v>
      </c>
      <c r="D30" s="80" t="s">
        <v>88</v>
      </c>
      <c r="E30" s="143">
        <v>72</v>
      </c>
      <c r="F30" s="48">
        <v>73</v>
      </c>
      <c r="G30" s="48" t="s">
        <v>99</v>
      </c>
      <c r="H30" s="153" t="s">
        <v>252</v>
      </c>
      <c r="I30" s="48">
        <v>58</v>
      </c>
      <c r="J30" s="97"/>
      <c r="K30" s="97"/>
      <c r="L30" s="137"/>
      <c r="M30" s="48">
        <v>1</v>
      </c>
      <c r="N30" s="48">
        <v>1</v>
      </c>
      <c r="O30" s="48">
        <v>30</v>
      </c>
      <c r="P30" s="154" t="s">
        <v>235</v>
      </c>
    </row>
    <row r="31" spans="1:16" x14ac:dyDescent="0.25">
      <c r="A31" s="240" t="s">
        <v>200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</row>
    <row r="32" spans="1:16" ht="15.75" thickBot="1" x14ac:dyDescent="0.3">
      <c r="A32" s="98">
        <v>1</v>
      </c>
      <c r="B32" s="90" t="s">
        <v>280</v>
      </c>
      <c r="C32" s="112">
        <v>1941</v>
      </c>
      <c r="D32" s="80" t="s">
        <v>201</v>
      </c>
      <c r="E32" s="143">
        <v>63</v>
      </c>
      <c r="F32" s="48">
        <v>63</v>
      </c>
      <c r="G32" s="48" t="s">
        <v>126</v>
      </c>
      <c r="H32" s="153" t="s">
        <v>89</v>
      </c>
      <c r="I32" s="48">
        <v>151</v>
      </c>
      <c r="J32" s="97"/>
      <c r="K32" s="97"/>
      <c r="L32" s="187"/>
      <c r="M32" s="48">
        <v>1</v>
      </c>
      <c r="N32" s="97"/>
      <c r="O32" s="48">
        <v>30</v>
      </c>
      <c r="P32" s="154" t="s">
        <v>161</v>
      </c>
    </row>
    <row r="33" spans="1:16" ht="20.25" x14ac:dyDescent="0.25">
      <c r="A33" s="242" t="s">
        <v>173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</row>
    <row r="34" spans="1:16" x14ac:dyDescent="0.25">
      <c r="A34" s="241" t="s">
        <v>260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 x14ac:dyDescent="0.25">
      <c r="A35" s="140">
        <v>1</v>
      </c>
      <c r="B35" s="137" t="s">
        <v>259</v>
      </c>
      <c r="C35" s="98">
        <v>2006</v>
      </c>
      <c r="D35" s="148"/>
      <c r="E35" s="147">
        <v>54</v>
      </c>
      <c r="F35" s="148">
        <v>58</v>
      </c>
      <c r="G35" s="148" t="s">
        <v>132</v>
      </c>
      <c r="H35" s="193" t="s">
        <v>149</v>
      </c>
      <c r="I35" s="194"/>
      <c r="J35" s="146">
        <v>12</v>
      </c>
      <c r="K35" s="194"/>
      <c r="L35" s="194"/>
      <c r="M35" s="146"/>
      <c r="N35" s="146">
        <v>3</v>
      </c>
      <c r="O35" s="48">
        <v>30</v>
      </c>
      <c r="P35" s="195" t="s">
        <v>211</v>
      </c>
    </row>
    <row r="36" spans="1:16" x14ac:dyDescent="0.25">
      <c r="A36" s="241" t="s">
        <v>174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x14ac:dyDescent="0.25">
      <c r="A37" s="140">
        <v>1</v>
      </c>
      <c r="B37" s="137" t="s">
        <v>216</v>
      </c>
      <c r="C37" s="98">
        <v>1984</v>
      </c>
      <c r="D37" s="148" t="s">
        <v>220</v>
      </c>
      <c r="E37" s="147">
        <v>69.5</v>
      </c>
      <c r="F37" s="148">
        <v>73</v>
      </c>
      <c r="G37" s="148" t="s">
        <v>217</v>
      </c>
      <c r="H37" s="105" t="s">
        <v>107</v>
      </c>
      <c r="I37" s="114"/>
      <c r="J37" s="101">
        <v>36</v>
      </c>
      <c r="K37" s="114"/>
      <c r="L37" s="189"/>
      <c r="M37" s="101">
        <v>1</v>
      </c>
      <c r="N37" s="114"/>
      <c r="O37" s="48">
        <v>30</v>
      </c>
      <c r="P37" s="138" t="s">
        <v>218</v>
      </c>
    </row>
    <row r="38" spans="1:16" x14ac:dyDescent="0.25">
      <c r="A38" s="140">
        <v>2</v>
      </c>
      <c r="B38" s="137" t="s">
        <v>219</v>
      </c>
      <c r="C38" s="98">
        <v>1988</v>
      </c>
      <c r="D38" s="148" t="s">
        <v>220</v>
      </c>
      <c r="E38" s="147">
        <v>51.6</v>
      </c>
      <c r="F38" s="148">
        <v>53</v>
      </c>
      <c r="G38" s="148" t="s">
        <v>130</v>
      </c>
      <c r="H38" s="105" t="s">
        <v>107</v>
      </c>
      <c r="I38" s="101">
        <v>69</v>
      </c>
      <c r="J38" s="114"/>
      <c r="K38" s="114"/>
      <c r="L38" s="189"/>
      <c r="M38" s="101">
        <v>1</v>
      </c>
      <c r="N38" s="114"/>
      <c r="O38" s="48">
        <v>30</v>
      </c>
      <c r="P38" s="138" t="s">
        <v>218</v>
      </c>
    </row>
    <row r="39" spans="1:16" x14ac:dyDescent="0.25">
      <c r="A39" s="241" t="s">
        <v>175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</row>
    <row r="40" spans="1:16" x14ac:dyDescent="0.25">
      <c r="A40" s="140">
        <v>1</v>
      </c>
      <c r="B40" s="137" t="s">
        <v>221</v>
      </c>
      <c r="C40" s="98">
        <v>1975</v>
      </c>
      <c r="D40" s="148" t="s">
        <v>209</v>
      </c>
      <c r="E40" s="147">
        <v>62.6</v>
      </c>
      <c r="F40" s="148">
        <v>63</v>
      </c>
      <c r="G40" s="148" t="s">
        <v>217</v>
      </c>
      <c r="H40" s="105" t="s">
        <v>107</v>
      </c>
      <c r="I40" s="101">
        <v>91</v>
      </c>
      <c r="J40" s="114"/>
      <c r="K40" s="114"/>
      <c r="L40" s="189"/>
      <c r="M40" s="114">
        <v>1</v>
      </c>
      <c r="N40" s="114"/>
      <c r="O40" s="48">
        <v>30</v>
      </c>
      <c r="P40" s="138" t="s">
        <v>218</v>
      </c>
    </row>
    <row r="41" spans="1:16" x14ac:dyDescent="0.2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</sheetData>
  <sortState ref="B11:P13">
    <sortCondition ref="F11:F13"/>
  </sortState>
  <mergeCells count="17">
    <mergeCell ref="A5:P5"/>
    <mergeCell ref="A1:B1"/>
    <mergeCell ref="A2:P2"/>
    <mergeCell ref="A3:P3"/>
    <mergeCell ref="A4:P4"/>
    <mergeCell ref="A36:P36"/>
    <mergeCell ref="A39:P39"/>
    <mergeCell ref="A33:P33"/>
    <mergeCell ref="A23:P23"/>
    <mergeCell ref="A7:P7"/>
    <mergeCell ref="A8:P8"/>
    <mergeCell ref="A9:P9"/>
    <mergeCell ref="A17:P17"/>
    <mergeCell ref="A11:P11"/>
    <mergeCell ref="A31:P31"/>
    <mergeCell ref="A29:P29"/>
    <mergeCell ref="A34:P34"/>
  </mergeCells>
  <pageMargins left="0.7" right="0.7" top="0.75" bottom="0.75" header="0.3" footer="0.3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zoomScaleNormal="100" zoomScaleSheetLayoutView="89" workbookViewId="0">
      <selection activeCell="K12" sqref="K12"/>
    </sheetView>
  </sheetViews>
  <sheetFormatPr defaultRowHeight="15" x14ac:dyDescent="0.25"/>
  <cols>
    <col min="1" max="1" width="4.140625" customWidth="1"/>
    <col min="2" max="2" width="23.5703125" customWidth="1"/>
    <col min="3" max="3" width="8.7109375" customWidth="1"/>
    <col min="4" max="4" width="6.85546875" customWidth="1"/>
    <col min="5" max="5" width="8.140625" customWidth="1"/>
    <col min="6" max="6" width="9.5703125" customWidth="1"/>
    <col min="7" max="7" width="7.7109375" customWidth="1"/>
    <col min="8" max="8" width="27.42578125" customWidth="1"/>
    <col min="10" max="10" width="7.140625" customWidth="1"/>
    <col min="11" max="11" width="8.140625" customWidth="1"/>
    <col min="12" max="12" width="7.140625" customWidth="1"/>
    <col min="14" max="14" width="19.42578125" customWidth="1"/>
  </cols>
  <sheetData>
    <row r="1" spans="1:14" ht="15.75" x14ac:dyDescent="0.25">
      <c r="A1" s="210" t="s">
        <v>82</v>
      </c>
      <c r="B1" s="210"/>
      <c r="C1" s="7"/>
      <c r="D1" s="7"/>
      <c r="E1" s="7"/>
      <c r="F1" s="7"/>
      <c r="G1" s="7"/>
      <c r="H1" s="7"/>
      <c r="J1" s="8"/>
      <c r="N1" s="16" t="s">
        <v>85</v>
      </c>
    </row>
    <row r="2" spans="1:14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5.75" x14ac:dyDescent="0.25">
      <c r="A6" s="10"/>
      <c r="B6" s="9"/>
      <c r="C6" s="9"/>
      <c r="D6" s="9"/>
      <c r="E6" s="9"/>
      <c r="F6" s="9"/>
      <c r="G6" s="9"/>
      <c r="H6" s="9"/>
    </row>
    <row r="7" spans="1:14" ht="22.5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ht="22.5" customHeight="1" thickBot="1" x14ac:dyDescent="0.3">
      <c r="A8" s="209" t="s">
        <v>30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14" ht="20.25" x14ac:dyDescent="0.25">
      <c r="A9" s="242" t="s">
        <v>32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7"/>
    </row>
    <row r="10" spans="1:14" ht="26.25" thickBot="1" x14ac:dyDescent="0.3">
      <c r="A10" s="30" t="s">
        <v>42</v>
      </c>
      <c r="B10" s="31" t="s">
        <v>5</v>
      </c>
      <c r="C10" s="31" t="s">
        <v>6</v>
      </c>
      <c r="D10" s="31" t="s">
        <v>7</v>
      </c>
      <c r="E10" s="31" t="s">
        <v>8</v>
      </c>
      <c r="F10" s="31" t="s">
        <v>9</v>
      </c>
      <c r="G10" s="31" t="s">
        <v>10</v>
      </c>
      <c r="H10" s="32" t="s">
        <v>11</v>
      </c>
      <c r="I10" s="31" t="s">
        <v>29</v>
      </c>
      <c r="J10" s="31" t="s">
        <v>17</v>
      </c>
      <c r="K10" s="31" t="s">
        <v>21</v>
      </c>
      <c r="L10" s="31" t="s">
        <v>7</v>
      </c>
      <c r="M10" s="31" t="s">
        <v>19</v>
      </c>
      <c r="N10" s="33" t="s">
        <v>20</v>
      </c>
    </row>
    <row r="11" spans="1:14" x14ac:dyDescent="0.25">
      <c r="A11" s="244" t="s">
        <v>32</v>
      </c>
      <c r="B11" s="249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</row>
    <row r="12" spans="1:14" x14ac:dyDescent="0.25">
      <c r="A12" s="140">
        <v>1</v>
      </c>
      <c r="B12" s="99" t="s">
        <v>186</v>
      </c>
      <c r="C12" s="98">
        <v>2000</v>
      </c>
      <c r="D12" s="50" t="s">
        <v>247</v>
      </c>
      <c r="E12" s="110">
        <v>70.400000000000006</v>
      </c>
      <c r="F12" s="50">
        <v>73</v>
      </c>
      <c r="G12" s="50">
        <v>16</v>
      </c>
      <c r="H12" s="50" t="s">
        <v>249</v>
      </c>
      <c r="I12" s="50">
        <v>221</v>
      </c>
      <c r="J12" s="169">
        <f>I12*2</f>
        <v>442</v>
      </c>
      <c r="K12" s="50">
        <v>1</v>
      </c>
      <c r="L12" s="50">
        <v>2</v>
      </c>
      <c r="M12" s="50">
        <v>30</v>
      </c>
      <c r="N12" s="99" t="s">
        <v>101</v>
      </c>
    </row>
    <row r="13" spans="1:14" x14ac:dyDescent="0.25">
      <c r="A13" s="240" t="s">
        <v>172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4" x14ac:dyDescent="0.25">
      <c r="A14" s="96">
        <v>1</v>
      </c>
      <c r="B14" s="111" t="s">
        <v>133</v>
      </c>
      <c r="C14" s="115">
        <v>1980</v>
      </c>
      <c r="D14" s="50" t="s">
        <v>247</v>
      </c>
      <c r="E14" s="104">
        <v>80</v>
      </c>
      <c r="F14" s="80">
        <v>85</v>
      </c>
      <c r="G14" s="84">
        <v>24</v>
      </c>
      <c r="H14" s="117" t="s">
        <v>134</v>
      </c>
      <c r="I14" s="75">
        <v>224</v>
      </c>
      <c r="J14" s="168">
        <f>I14*5</f>
        <v>1120</v>
      </c>
      <c r="K14" s="80">
        <v>1</v>
      </c>
      <c r="L14" s="80">
        <v>1</v>
      </c>
      <c r="M14" s="80">
        <v>30</v>
      </c>
      <c r="N14" s="80" t="s">
        <v>101</v>
      </c>
    </row>
    <row r="15" spans="1:14" x14ac:dyDescent="0.25">
      <c r="A15" s="240" t="s">
        <v>200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</row>
    <row r="16" spans="1:14" s="18" customFormat="1" ht="15.75" thickBot="1" x14ac:dyDescent="0.3">
      <c r="A16" s="191">
        <v>1</v>
      </c>
      <c r="B16" s="90" t="s">
        <v>280</v>
      </c>
      <c r="C16" s="112">
        <v>1941</v>
      </c>
      <c r="D16" s="69" t="s">
        <v>247</v>
      </c>
      <c r="E16" s="173">
        <v>63</v>
      </c>
      <c r="F16" s="80">
        <v>63</v>
      </c>
      <c r="G16" s="84">
        <v>8</v>
      </c>
      <c r="H16" s="153" t="s">
        <v>89</v>
      </c>
      <c r="I16" s="188">
        <v>300</v>
      </c>
      <c r="J16" s="73"/>
      <c r="K16" s="83"/>
      <c r="L16" s="81"/>
      <c r="M16" s="81">
        <v>30</v>
      </c>
      <c r="N16" s="154" t="s">
        <v>161</v>
      </c>
    </row>
    <row r="17" spans="1:14" ht="20.25" x14ac:dyDescent="0.25">
      <c r="A17" s="242" t="s">
        <v>173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</row>
    <row r="18" spans="1:14" x14ac:dyDescent="0.25">
      <c r="A18" s="250" t="s">
        <v>44</v>
      </c>
      <c r="B18" s="248"/>
      <c r="C18" s="241"/>
      <c r="D18" s="241"/>
      <c r="E18" s="241"/>
      <c r="F18" s="241"/>
      <c r="G18" s="241"/>
      <c r="H18" s="241"/>
      <c r="I18" s="241"/>
      <c r="J18" s="221"/>
      <c r="K18" s="221"/>
      <c r="L18" s="221"/>
      <c r="M18" s="221"/>
      <c r="N18" s="241"/>
    </row>
    <row r="19" spans="1:14" x14ac:dyDescent="0.25">
      <c r="A19" s="140">
        <v>1</v>
      </c>
      <c r="B19" s="99" t="s">
        <v>197</v>
      </c>
      <c r="C19" s="98">
        <v>1989</v>
      </c>
      <c r="D19" s="50" t="s">
        <v>247</v>
      </c>
      <c r="E19" s="110">
        <v>56.9</v>
      </c>
      <c r="F19" s="50">
        <v>58</v>
      </c>
      <c r="G19" s="50">
        <v>12</v>
      </c>
      <c r="H19" s="50" t="s">
        <v>107</v>
      </c>
      <c r="I19" s="50">
        <v>200</v>
      </c>
      <c r="J19" s="169">
        <f>I19*2</f>
        <v>400</v>
      </c>
      <c r="K19" s="99"/>
      <c r="L19" s="50">
        <v>1</v>
      </c>
      <c r="M19" s="50">
        <v>30</v>
      </c>
      <c r="N19" s="99" t="s">
        <v>198</v>
      </c>
    </row>
    <row r="20" spans="1:14" x14ac:dyDescent="0.25">
      <c r="A20" s="220" t="s">
        <v>174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48"/>
    </row>
    <row r="21" spans="1:14" x14ac:dyDescent="0.25">
      <c r="A21" s="171">
        <v>1</v>
      </c>
      <c r="B21" s="114" t="s">
        <v>236</v>
      </c>
      <c r="C21" s="140">
        <v>1983</v>
      </c>
      <c r="D21" s="50" t="s">
        <v>247</v>
      </c>
      <c r="E21" s="144">
        <v>60</v>
      </c>
      <c r="F21" s="101">
        <v>63</v>
      </c>
      <c r="G21" s="101">
        <v>16</v>
      </c>
      <c r="H21" s="101" t="s">
        <v>234</v>
      </c>
      <c r="I21" s="101">
        <v>130</v>
      </c>
      <c r="J21" s="190">
        <f>I21*3</f>
        <v>390</v>
      </c>
      <c r="K21" s="101"/>
      <c r="L21" s="101">
        <v>3</v>
      </c>
      <c r="M21" s="101">
        <v>30</v>
      </c>
      <c r="N21" s="114" t="s">
        <v>237</v>
      </c>
    </row>
  </sheetData>
  <sortState ref="A15:N17">
    <sortCondition ref="F15:F17"/>
  </sortState>
  <mergeCells count="14">
    <mergeCell ref="A9:N9"/>
    <mergeCell ref="A7:N7"/>
    <mergeCell ref="A8:N8"/>
    <mergeCell ref="A1:B1"/>
    <mergeCell ref="A2:N2"/>
    <mergeCell ref="A3:N3"/>
    <mergeCell ref="A4:N4"/>
    <mergeCell ref="A5:N5"/>
    <mergeCell ref="A20:N20"/>
    <mergeCell ref="A11:N11"/>
    <mergeCell ref="A13:N13"/>
    <mergeCell ref="A17:N17"/>
    <mergeCell ref="A18:N18"/>
    <mergeCell ref="A15:N15"/>
  </mergeCells>
  <pageMargins left="0.7" right="0.7" top="0.75" bottom="0.75" header="0.3" footer="0.3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95" zoomScaleNormal="95" workbookViewId="0">
      <selection activeCell="H15" sqref="H15"/>
    </sheetView>
  </sheetViews>
  <sheetFormatPr defaultRowHeight="15" x14ac:dyDescent="0.25"/>
  <cols>
    <col min="1" max="1" width="8.42578125" customWidth="1"/>
    <col min="2" max="2" width="23.140625" customWidth="1"/>
    <col min="3" max="3" width="8.7109375" customWidth="1"/>
    <col min="4" max="4" width="6.85546875" customWidth="1"/>
    <col min="5" max="5" width="8.7109375" customWidth="1"/>
    <col min="6" max="6" width="9.140625" customWidth="1"/>
    <col min="7" max="7" width="7.7109375" customWidth="1"/>
    <col min="8" max="8" width="30.28515625" customWidth="1"/>
    <col min="12" max="12" width="8.7109375" customWidth="1"/>
    <col min="13" max="13" width="8.140625" customWidth="1"/>
    <col min="14" max="14" width="7.140625" customWidth="1"/>
    <col min="16" max="16" width="14.28515625" customWidth="1"/>
    <col min="17" max="17" width="19.7109375" customWidth="1"/>
  </cols>
  <sheetData>
    <row r="1" spans="1:17" ht="15.75" x14ac:dyDescent="0.25">
      <c r="A1" s="210" t="s">
        <v>82</v>
      </c>
      <c r="B1" s="210"/>
      <c r="C1" s="7"/>
      <c r="D1" s="7"/>
      <c r="E1" s="7"/>
      <c r="F1" s="7"/>
      <c r="G1" s="7"/>
      <c r="H1" s="7"/>
      <c r="L1" s="8"/>
      <c r="P1" s="16" t="s">
        <v>85</v>
      </c>
    </row>
    <row r="2" spans="1:17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7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7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7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7" ht="15.75" x14ac:dyDescent="0.25">
      <c r="A6" s="10"/>
      <c r="B6" s="9"/>
      <c r="C6" s="9"/>
      <c r="D6" s="9"/>
      <c r="E6" s="9"/>
      <c r="F6" s="9"/>
      <c r="G6" s="9"/>
      <c r="H6" s="9"/>
    </row>
    <row r="7" spans="1:17" ht="21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7" s="22" customFormat="1" ht="23.25" customHeight="1" x14ac:dyDescent="0.25">
      <c r="A8" s="209" t="s">
        <v>12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7" ht="20.25" x14ac:dyDescent="0.25">
      <c r="A9" s="251" t="s">
        <v>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17" ht="30.75" customHeight="1" x14ac:dyDescent="0.25">
      <c r="A10" s="35" t="s">
        <v>42</v>
      </c>
      <c r="B10" s="36" t="s">
        <v>5</v>
      </c>
      <c r="C10" s="36" t="s">
        <v>6</v>
      </c>
      <c r="D10" s="36" t="s">
        <v>7</v>
      </c>
      <c r="E10" s="36" t="s">
        <v>8</v>
      </c>
      <c r="F10" s="36" t="s">
        <v>9</v>
      </c>
      <c r="G10" s="36" t="s">
        <v>10</v>
      </c>
      <c r="H10" s="38" t="s">
        <v>11</v>
      </c>
      <c r="I10" s="27" t="s">
        <v>162</v>
      </c>
      <c r="J10" s="27" t="s">
        <v>27</v>
      </c>
      <c r="K10" s="27" t="s">
        <v>28</v>
      </c>
      <c r="L10" s="27" t="s">
        <v>39</v>
      </c>
      <c r="M10" s="36" t="s">
        <v>17</v>
      </c>
      <c r="N10" s="36" t="s">
        <v>21</v>
      </c>
      <c r="O10" s="36" t="s">
        <v>7</v>
      </c>
      <c r="P10" s="36" t="s">
        <v>19</v>
      </c>
      <c r="Q10" s="37" t="s">
        <v>20</v>
      </c>
    </row>
    <row r="11" spans="1:17" x14ac:dyDescent="0.25">
      <c r="A11" s="215" t="s">
        <v>32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7" x14ac:dyDescent="0.25">
      <c r="A12" s="98">
        <v>1</v>
      </c>
      <c r="B12" s="137" t="s">
        <v>141</v>
      </c>
      <c r="C12" s="98">
        <v>2002</v>
      </c>
      <c r="D12" s="50" t="s">
        <v>247</v>
      </c>
      <c r="E12" s="110">
        <v>70.3</v>
      </c>
      <c r="F12" s="50">
        <v>73</v>
      </c>
      <c r="G12" s="50" t="s">
        <v>132</v>
      </c>
      <c r="H12" s="50" t="s">
        <v>103</v>
      </c>
      <c r="I12" s="50">
        <v>100</v>
      </c>
      <c r="J12" s="99"/>
      <c r="K12" s="50"/>
      <c r="L12" s="99"/>
      <c r="M12" s="169">
        <f>I12*2</f>
        <v>200</v>
      </c>
      <c r="N12" s="50">
        <v>1</v>
      </c>
      <c r="O12" s="50">
        <v>3</v>
      </c>
      <c r="P12" s="50">
        <v>30</v>
      </c>
      <c r="Q12" s="138" t="s">
        <v>147</v>
      </c>
    </row>
    <row r="13" spans="1:17" x14ac:dyDescent="0.25">
      <c r="A13" s="98">
        <v>1</v>
      </c>
      <c r="B13" s="90" t="s">
        <v>255</v>
      </c>
      <c r="C13" s="112">
        <v>1992</v>
      </c>
      <c r="D13" s="50">
        <v>1</v>
      </c>
      <c r="E13" s="110">
        <v>100</v>
      </c>
      <c r="F13" s="50">
        <v>105</v>
      </c>
      <c r="G13" s="50" t="s">
        <v>144</v>
      </c>
      <c r="H13" s="69" t="s">
        <v>286</v>
      </c>
      <c r="I13" s="99"/>
      <c r="J13" s="50">
        <v>37</v>
      </c>
      <c r="K13" s="99"/>
      <c r="L13" s="99"/>
      <c r="M13" s="99"/>
      <c r="N13" s="50">
        <v>1</v>
      </c>
      <c r="O13" s="50">
        <v>3</v>
      </c>
      <c r="P13" s="50">
        <v>30</v>
      </c>
      <c r="Q13" s="91" t="s">
        <v>256</v>
      </c>
    </row>
    <row r="14" spans="1:17" x14ac:dyDescent="0.25">
      <c r="A14" s="240" t="s">
        <v>199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7" s="18" customFormat="1" ht="15.75" customHeight="1" x14ac:dyDescent="0.25">
      <c r="A15" s="159">
        <v>1</v>
      </c>
      <c r="B15" s="102" t="s">
        <v>233</v>
      </c>
      <c r="C15" s="103">
        <v>1971</v>
      </c>
      <c r="D15" s="71"/>
      <c r="E15" s="104">
        <v>72.2</v>
      </c>
      <c r="F15" s="80">
        <v>73</v>
      </c>
      <c r="G15" s="84" t="s">
        <v>99</v>
      </c>
      <c r="H15" s="117" t="s">
        <v>234</v>
      </c>
      <c r="I15" s="48">
        <v>80</v>
      </c>
      <c r="J15" s="80"/>
      <c r="K15" s="80"/>
      <c r="L15" s="80"/>
      <c r="M15" s="168">
        <f>I15*5</f>
        <v>400</v>
      </c>
      <c r="N15" s="80">
        <v>1</v>
      </c>
      <c r="O15" s="80">
        <v>1</v>
      </c>
      <c r="P15" s="50">
        <v>30</v>
      </c>
      <c r="Q15" s="149" t="s">
        <v>235</v>
      </c>
    </row>
    <row r="16" spans="1:17" x14ac:dyDescent="0.25">
      <c r="A16" s="213" t="s">
        <v>200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s="18" customFormat="1" x14ac:dyDescent="0.25">
      <c r="A17" s="159">
        <v>1</v>
      </c>
      <c r="B17" s="90" t="s">
        <v>280</v>
      </c>
      <c r="C17" s="112">
        <v>1941</v>
      </c>
      <c r="D17" s="69" t="s">
        <v>247</v>
      </c>
      <c r="E17" s="173">
        <v>63</v>
      </c>
      <c r="F17" s="80">
        <v>63</v>
      </c>
      <c r="G17" s="84">
        <v>8</v>
      </c>
      <c r="H17" s="153" t="s">
        <v>89</v>
      </c>
      <c r="I17" s="188">
        <v>179</v>
      </c>
      <c r="J17" s="73"/>
      <c r="K17" s="83"/>
      <c r="L17" s="81"/>
      <c r="M17" s="81"/>
      <c r="N17" s="71">
        <v>1</v>
      </c>
      <c r="O17" s="97"/>
      <c r="P17" s="50">
        <v>30</v>
      </c>
      <c r="Q17" s="91" t="s">
        <v>161</v>
      </c>
    </row>
  </sheetData>
  <sortState ref="A11:Q16">
    <sortCondition ref="F11:F16"/>
  </sortState>
  <mergeCells count="11">
    <mergeCell ref="A5:P5"/>
    <mergeCell ref="A1:B1"/>
    <mergeCell ref="A2:P2"/>
    <mergeCell ref="A3:P3"/>
    <mergeCell ref="A4:P4"/>
    <mergeCell ref="A14:Q14"/>
    <mergeCell ref="A9:Q9"/>
    <mergeCell ref="A11:Q11"/>
    <mergeCell ref="A16:Q16"/>
    <mergeCell ref="A7:P7"/>
    <mergeCell ref="A8:P8"/>
  </mergeCells>
  <pageMargins left="0.7" right="0.7" top="0.75" bottom="0.75" header="0.3" footer="0.3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0" zoomScaleNormal="100" workbookViewId="0">
      <selection activeCell="L22" sqref="L22"/>
    </sheetView>
  </sheetViews>
  <sheetFormatPr defaultRowHeight="15" x14ac:dyDescent="0.25"/>
  <cols>
    <col min="1" max="1" width="5.85546875" customWidth="1"/>
    <col min="2" max="2" width="22.140625" customWidth="1"/>
    <col min="3" max="3" width="8.7109375" customWidth="1"/>
    <col min="4" max="4" width="6.85546875" customWidth="1"/>
    <col min="5" max="5" width="8" customWidth="1"/>
    <col min="6" max="6" width="9" customWidth="1"/>
    <col min="7" max="7" width="7.7109375" customWidth="1"/>
    <col min="8" max="8" width="28" customWidth="1"/>
    <col min="11" max="11" width="7.140625" customWidth="1"/>
    <col min="12" max="12" width="8.140625" customWidth="1"/>
    <col min="13" max="13" width="7.140625" customWidth="1"/>
    <col min="15" max="15" width="15.28515625" bestFit="1" customWidth="1"/>
    <col min="16" max="16" width="21.5703125" customWidth="1"/>
  </cols>
  <sheetData>
    <row r="1" spans="1:16" ht="15.75" x14ac:dyDescent="0.25">
      <c r="A1" s="210" t="s">
        <v>82</v>
      </c>
      <c r="B1" s="210"/>
      <c r="C1" s="7"/>
      <c r="D1" s="7"/>
      <c r="E1" s="7"/>
      <c r="F1" s="7"/>
      <c r="G1" s="7"/>
      <c r="H1" s="7"/>
      <c r="K1" s="8"/>
      <c r="O1" s="16" t="s">
        <v>85</v>
      </c>
    </row>
    <row r="2" spans="1:16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6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6" ht="15.75" x14ac:dyDescent="0.25">
      <c r="A6" s="10"/>
      <c r="B6" s="9"/>
      <c r="C6" s="9"/>
      <c r="D6" s="9"/>
      <c r="E6" s="9"/>
      <c r="F6" s="9"/>
      <c r="G6" s="9"/>
      <c r="H6" s="9"/>
    </row>
    <row r="7" spans="1:16" ht="18.75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6" ht="24.75" customHeight="1" x14ac:dyDescent="0.25">
      <c r="A8" s="228" t="s">
        <v>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6" ht="20.25" x14ac:dyDescent="0.25">
      <c r="A9" s="251" t="s">
        <v>32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26.25" thickBot="1" x14ac:dyDescent="0.3">
      <c r="A10" s="34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26</v>
      </c>
      <c r="J10" s="27" t="s">
        <v>25</v>
      </c>
      <c r="K10" s="27" t="s">
        <v>98</v>
      </c>
      <c r="L10" s="27" t="s">
        <v>17</v>
      </c>
      <c r="M10" s="27" t="s">
        <v>21</v>
      </c>
      <c r="N10" s="27" t="s">
        <v>7</v>
      </c>
      <c r="O10" s="27" t="s">
        <v>19</v>
      </c>
      <c r="P10" s="28" t="s">
        <v>20</v>
      </c>
    </row>
    <row r="11" spans="1:16" x14ac:dyDescent="0.25">
      <c r="A11" s="244" t="s">
        <v>32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1:16" x14ac:dyDescent="0.25">
      <c r="A12" s="98">
        <v>1</v>
      </c>
      <c r="B12" s="97" t="s">
        <v>102</v>
      </c>
      <c r="C12" s="98">
        <v>2001</v>
      </c>
      <c r="D12" s="80"/>
      <c r="E12" s="143">
        <v>70.400000000000006</v>
      </c>
      <c r="F12" s="48">
        <v>73</v>
      </c>
      <c r="G12" s="48">
        <v>20</v>
      </c>
      <c r="H12" s="48" t="s">
        <v>103</v>
      </c>
      <c r="I12" s="48">
        <v>237</v>
      </c>
      <c r="J12" s="48"/>
      <c r="K12" s="48"/>
      <c r="L12" s="169">
        <f>I12*3</f>
        <v>711</v>
      </c>
      <c r="M12" s="48">
        <v>1</v>
      </c>
      <c r="N12" s="48">
        <v>1</v>
      </c>
      <c r="O12" s="48">
        <v>30</v>
      </c>
      <c r="P12" s="100" t="s">
        <v>104</v>
      </c>
    </row>
    <row r="13" spans="1:16" x14ac:dyDescent="0.25">
      <c r="A13" s="98">
        <v>2</v>
      </c>
      <c r="B13" s="90" t="s">
        <v>255</v>
      </c>
      <c r="C13" s="112">
        <v>1992</v>
      </c>
      <c r="D13" s="80">
        <v>1</v>
      </c>
      <c r="E13" s="143">
        <v>100</v>
      </c>
      <c r="F13" s="48">
        <v>105</v>
      </c>
      <c r="G13" s="48">
        <v>28</v>
      </c>
      <c r="H13" s="153" t="s">
        <v>286</v>
      </c>
      <c r="I13" s="48">
        <v>138</v>
      </c>
      <c r="J13" s="48"/>
      <c r="K13" s="48"/>
      <c r="L13" s="148"/>
      <c r="M13" s="48">
        <v>1</v>
      </c>
      <c r="N13" s="48">
        <v>1</v>
      </c>
      <c r="O13" s="48">
        <v>30</v>
      </c>
      <c r="P13" s="91" t="s">
        <v>256</v>
      </c>
    </row>
    <row r="14" spans="1:16" x14ac:dyDescent="0.25">
      <c r="A14" s="240" t="s">
        <v>199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</row>
    <row r="15" spans="1:16" s="18" customFormat="1" ht="15.75" customHeight="1" x14ac:dyDescent="0.25">
      <c r="A15" s="159">
        <v>1</v>
      </c>
      <c r="B15" s="102" t="s">
        <v>233</v>
      </c>
      <c r="C15" s="103">
        <v>1971</v>
      </c>
      <c r="D15" s="71"/>
      <c r="E15" s="104">
        <v>72.2</v>
      </c>
      <c r="F15" s="80">
        <v>73</v>
      </c>
      <c r="G15" s="84">
        <v>24</v>
      </c>
      <c r="H15" s="80" t="s">
        <v>234</v>
      </c>
      <c r="I15" s="48">
        <v>195</v>
      </c>
      <c r="J15" s="80"/>
      <c r="K15" s="80"/>
      <c r="L15" s="168">
        <f>I15*5</f>
        <v>975</v>
      </c>
      <c r="M15" s="80">
        <v>1</v>
      </c>
      <c r="N15" s="80" t="s">
        <v>53</v>
      </c>
      <c r="O15" s="48">
        <v>30</v>
      </c>
      <c r="P15" s="149" t="s">
        <v>235</v>
      </c>
    </row>
    <row r="16" spans="1:16" x14ac:dyDescent="0.25">
      <c r="A16" s="240" t="s">
        <v>200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</row>
    <row r="17" spans="1:16" x14ac:dyDescent="0.25">
      <c r="A17" s="98">
        <v>4</v>
      </c>
      <c r="B17" s="97" t="s">
        <v>188</v>
      </c>
      <c r="C17" s="98">
        <v>1945</v>
      </c>
      <c r="D17" s="80" t="s">
        <v>201</v>
      </c>
      <c r="E17" s="143">
        <v>75.3</v>
      </c>
      <c r="F17" s="48">
        <v>78</v>
      </c>
      <c r="G17" s="48">
        <v>12</v>
      </c>
      <c r="H17" s="48" t="s">
        <v>189</v>
      </c>
      <c r="I17" s="48">
        <v>233</v>
      </c>
      <c r="J17" s="97"/>
      <c r="K17" s="97"/>
      <c r="L17" s="97"/>
      <c r="M17" s="48">
        <v>1</v>
      </c>
      <c r="N17" s="48">
        <v>1</v>
      </c>
      <c r="O17" s="48">
        <v>30</v>
      </c>
      <c r="P17" s="99" t="s">
        <v>190</v>
      </c>
    </row>
    <row r="18" spans="1:16" x14ac:dyDescent="0.25">
      <c r="A18" s="98">
        <v>5</v>
      </c>
      <c r="B18" s="90" t="s">
        <v>280</v>
      </c>
      <c r="C18" s="112">
        <v>1941</v>
      </c>
      <c r="D18" s="80" t="s">
        <v>201</v>
      </c>
      <c r="E18" s="143">
        <v>63</v>
      </c>
      <c r="F18" s="48">
        <v>63</v>
      </c>
      <c r="G18" s="48">
        <v>8</v>
      </c>
      <c r="H18" s="153" t="s">
        <v>89</v>
      </c>
      <c r="I18" s="48">
        <v>242</v>
      </c>
      <c r="J18" s="97"/>
      <c r="K18" s="97"/>
      <c r="L18" s="97"/>
      <c r="M18" s="48">
        <v>1</v>
      </c>
      <c r="N18" s="97"/>
      <c r="O18" s="48">
        <v>30</v>
      </c>
      <c r="P18" s="154" t="s">
        <v>161</v>
      </c>
    </row>
    <row r="19" spans="1:16" ht="20.25" x14ac:dyDescent="0.25">
      <c r="A19" s="251" t="s">
        <v>173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x14ac:dyDescent="0.25">
      <c r="A20" s="241" t="s">
        <v>225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x14ac:dyDescent="0.25">
      <c r="A21" s="98">
        <v>1</v>
      </c>
      <c r="B21" s="99" t="s">
        <v>171</v>
      </c>
      <c r="C21" s="98">
        <v>2012</v>
      </c>
      <c r="D21" s="80">
        <f>2023-C21</f>
        <v>11</v>
      </c>
      <c r="E21" s="143">
        <v>28.5</v>
      </c>
      <c r="F21" s="48">
        <v>36</v>
      </c>
      <c r="G21" s="48">
        <v>6</v>
      </c>
      <c r="H21" s="105" t="s">
        <v>127</v>
      </c>
      <c r="I21" s="48">
        <v>154</v>
      </c>
      <c r="J21" s="48"/>
      <c r="K21" s="48"/>
      <c r="L21" s="48"/>
      <c r="M21" s="48">
        <v>1</v>
      </c>
      <c r="N21" s="48"/>
      <c r="O21" s="48">
        <v>30</v>
      </c>
      <c r="P21" s="138" t="s">
        <v>128</v>
      </c>
    </row>
    <row r="22" spans="1:16" x14ac:dyDescent="0.25">
      <c r="A22" s="98">
        <v>2</v>
      </c>
      <c r="B22" s="99" t="s">
        <v>139</v>
      </c>
      <c r="C22" s="98">
        <v>2013</v>
      </c>
      <c r="D22" s="80">
        <f>2023-C22</f>
        <v>10</v>
      </c>
      <c r="E22" s="143">
        <v>28.9</v>
      </c>
      <c r="F22" s="48">
        <v>36</v>
      </c>
      <c r="G22" s="48">
        <v>6</v>
      </c>
      <c r="H22" s="105" t="s">
        <v>127</v>
      </c>
      <c r="I22" s="48">
        <v>115</v>
      </c>
      <c r="J22" s="48"/>
      <c r="K22" s="48"/>
      <c r="L22" s="48"/>
      <c r="M22" s="48">
        <v>2</v>
      </c>
      <c r="N22" s="48"/>
      <c r="O22" s="48">
        <v>27</v>
      </c>
      <c r="P22" s="138" t="s">
        <v>128</v>
      </c>
    </row>
    <row r="23" spans="1:16" x14ac:dyDescent="0.25">
      <c r="A23" s="241" t="s">
        <v>260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</row>
    <row r="24" spans="1:16" x14ac:dyDescent="0.25">
      <c r="A24" s="140">
        <v>1</v>
      </c>
      <c r="B24" s="137" t="s">
        <v>259</v>
      </c>
      <c r="C24" s="98">
        <v>2006</v>
      </c>
      <c r="D24" s="148"/>
      <c r="E24" s="147">
        <v>54</v>
      </c>
      <c r="F24" s="148">
        <v>58</v>
      </c>
      <c r="G24" s="148">
        <v>16</v>
      </c>
      <c r="H24" s="193" t="s">
        <v>149</v>
      </c>
      <c r="I24" s="146">
        <v>130</v>
      </c>
      <c r="J24" s="146"/>
      <c r="K24" s="194"/>
      <c r="L24" s="194"/>
      <c r="M24" s="146"/>
      <c r="N24" s="146">
        <v>1</v>
      </c>
      <c r="O24" s="48">
        <v>30</v>
      </c>
      <c r="P24" s="195" t="s">
        <v>211</v>
      </c>
    </row>
    <row r="25" spans="1:16" x14ac:dyDescent="0.25">
      <c r="A25" s="241" t="s">
        <v>174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1:16" x14ac:dyDescent="0.25">
      <c r="A26" s="98">
        <v>1</v>
      </c>
      <c r="B26" s="175" t="s">
        <v>216</v>
      </c>
      <c r="C26" s="176">
        <v>1984</v>
      </c>
      <c r="D26" s="80">
        <f>2023-C26</f>
        <v>39</v>
      </c>
      <c r="E26" s="143">
        <v>69.5</v>
      </c>
      <c r="F26" s="48">
        <v>73</v>
      </c>
      <c r="G26" s="48">
        <v>16</v>
      </c>
      <c r="H26" s="48" t="s">
        <v>107</v>
      </c>
      <c r="I26" s="48"/>
      <c r="J26" s="48">
        <v>60</v>
      </c>
      <c r="K26" s="48"/>
      <c r="L26" s="169">
        <f>J26*3</f>
        <v>180</v>
      </c>
      <c r="M26" s="48">
        <v>1</v>
      </c>
      <c r="N26" s="48">
        <v>3</v>
      </c>
      <c r="O26" s="48">
        <v>30</v>
      </c>
      <c r="P26" s="99" t="s">
        <v>218</v>
      </c>
    </row>
    <row r="27" spans="1:16" x14ac:dyDescent="0.25">
      <c r="A27" s="241" t="s">
        <v>175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16" x14ac:dyDescent="0.25">
      <c r="A28" s="98">
        <v>1</v>
      </c>
      <c r="B28" s="97" t="s">
        <v>196</v>
      </c>
      <c r="C28" s="98">
        <v>1976</v>
      </c>
      <c r="D28" s="80">
        <f>2023-C28</f>
        <v>47</v>
      </c>
      <c r="E28" s="143">
        <v>67.099999999999994</v>
      </c>
      <c r="F28" s="48">
        <v>68</v>
      </c>
      <c r="G28" s="48">
        <v>12</v>
      </c>
      <c r="H28" s="48" t="s">
        <v>181</v>
      </c>
      <c r="I28" s="48">
        <v>199</v>
      </c>
      <c r="J28" s="48"/>
      <c r="K28" s="48"/>
      <c r="L28" s="169">
        <f>I28*2</f>
        <v>398</v>
      </c>
      <c r="M28" s="48">
        <v>1</v>
      </c>
      <c r="N28" s="48"/>
      <c r="O28" s="48">
        <v>30</v>
      </c>
      <c r="P28" s="99" t="s">
        <v>182</v>
      </c>
    </row>
    <row r="29" spans="1:16" x14ac:dyDescent="0.25">
      <c r="A29" s="241" t="s">
        <v>226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6" x14ac:dyDescent="0.25">
      <c r="A30" s="98">
        <v>1</v>
      </c>
      <c r="B30" s="97" t="s">
        <v>180</v>
      </c>
      <c r="C30" s="98">
        <v>1965</v>
      </c>
      <c r="D30" s="80">
        <f>2023-C30</f>
        <v>58</v>
      </c>
      <c r="E30" s="143">
        <v>62.8</v>
      </c>
      <c r="F30" s="48">
        <v>63</v>
      </c>
      <c r="G30" s="48">
        <v>12</v>
      </c>
      <c r="H30" s="48" t="s">
        <v>181</v>
      </c>
      <c r="I30" s="48">
        <v>225</v>
      </c>
      <c r="J30" s="48"/>
      <c r="K30" s="48"/>
      <c r="L30" s="169">
        <f>I30*2</f>
        <v>450</v>
      </c>
      <c r="M30" s="48">
        <v>1</v>
      </c>
      <c r="N30" s="48"/>
      <c r="O30" s="48">
        <v>30</v>
      </c>
      <c r="P30" s="99" t="s">
        <v>182</v>
      </c>
    </row>
    <row r="31" spans="1:16" x14ac:dyDescent="0.25">
      <c r="A31" s="18"/>
      <c r="D31" s="18"/>
      <c r="E31" s="167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x14ac:dyDescent="0.25">
      <c r="A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</sheetData>
  <sortState ref="B17:P20">
    <sortCondition ref="F17:F20"/>
  </sortState>
  <mergeCells count="17">
    <mergeCell ref="A1:B1"/>
    <mergeCell ref="A2:O2"/>
    <mergeCell ref="A3:O3"/>
    <mergeCell ref="A4:O4"/>
    <mergeCell ref="A5:O5"/>
    <mergeCell ref="A25:P25"/>
    <mergeCell ref="A20:P20"/>
    <mergeCell ref="A27:P27"/>
    <mergeCell ref="A29:P29"/>
    <mergeCell ref="A7:O7"/>
    <mergeCell ref="A8:O8"/>
    <mergeCell ref="A16:P16"/>
    <mergeCell ref="A11:P11"/>
    <mergeCell ref="A14:P14"/>
    <mergeCell ref="A9:P9"/>
    <mergeCell ref="A23:P23"/>
    <mergeCell ref="A19:P19"/>
  </mergeCells>
  <pageMargins left="0.7" right="0.7" top="0.75" bottom="0.75" header="0.3" footer="0.3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30" zoomScale="86" zoomScaleNormal="86" zoomScaleSheetLayoutView="80" workbookViewId="0">
      <selection activeCell="N48" sqref="N48"/>
    </sheetView>
  </sheetViews>
  <sheetFormatPr defaultRowHeight="15" x14ac:dyDescent="0.25"/>
  <cols>
    <col min="1" max="1" width="5" customWidth="1"/>
    <col min="2" max="2" width="23.42578125" customWidth="1"/>
    <col min="3" max="3" width="8.7109375" customWidth="1"/>
    <col min="4" max="4" width="6.85546875" customWidth="1"/>
    <col min="5" max="5" width="6.42578125" customWidth="1"/>
    <col min="6" max="6" width="12" customWidth="1"/>
    <col min="7" max="7" width="8.85546875" customWidth="1"/>
    <col min="8" max="8" width="27.85546875" customWidth="1"/>
    <col min="9" max="9" width="10.140625" customWidth="1"/>
    <col min="10" max="10" width="10.85546875" customWidth="1"/>
    <col min="13" max="13" width="7.42578125" customWidth="1"/>
    <col min="14" max="14" width="9" customWidth="1"/>
    <col min="15" max="15" width="17" customWidth="1"/>
  </cols>
  <sheetData>
    <row r="1" spans="1:15" ht="15.75" x14ac:dyDescent="0.25">
      <c r="A1" s="210" t="s">
        <v>82</v>
      </c>
      <c r="B1" s="210"/>
      <c r="C1" s="13"/>
      <c r="D1" s="12"/>
      <c r="E1" s="12"/>
      <c r="F1" s="12"/>
      <c r="G1" s="12"/>
      <c r="H1" s="12"/>
      <c r="I1" s="14"/>
      <c r="J1" s="12"/>
      <c r="K1" s="12"/>
      <c r="L1" s="12"/>
      <c r="M1" s="12"/>
      <c r="N1" s="12"/>
      <c r="O1" s="16" t="s">
        <v>85</v>
      </c>
    </row>
    <row r="2" spans="1:15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8.75" x14ac:dyDescent="0.3">
      <c r="A5" s="232" t="s">
        <v>83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3.25" customHeight="1" x14ac:dyDescent="0.25">
      <c r="A7" s="233" t="s">
        <v>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24.75" customHeight="1" thickBot="1" x14ac:dyDescent="0.3">
      <c r="A8" s="228" t="s">
        <v>36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5" x14ac:dyDescent="0.25">
      <c r="A9" s="229" t="s">
        <v>32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1"/>
    </row>
    <row r="10" spans="1:15" ht="25.5" x14ac:dyDescent="0.25">
      <c r="A10" s="25" t="s">
        <v>42</v>
      </c>
      <c r="B10" s="58" t="s">
        <v>5</v>
      </c>
      <c r="C10" s="58" t="s">
        <v>6</v>
      </c>
      <c r="D10" s="58" t="s">
        <v>7</v>
      </c>
      <c r="E10" s="58" t="s">
        <v>10</v>
      </c>
      <c r="F10" s="58" t="s">
        <v>34</v>
      </c>
      <c r="G10" s="58" t="s">
        <v>35</v>
      </c>
      <c r="H10" s="39" t="s">
        <v>11</v>
      </c>
      <c r="I10" s="58" t="s">
        <v>31</v>
      </c>
      <c r="J10" s="58" t="s">
        <v>12</v>
      </c>
      <c r="K10" s="58" t="s">
        <v>24</v>
      </c>
      <c r="L10" s="58" t="s">
        <v>33</v>
      </c>
      <c r="M10" s="58" t="s">
        <v>7</v>
      </c>
      <c r="N10" s="58" t="s">
        <v>19</v>
      </c>
      <c r="O10" s="59" t="s">
        <v>20</v>
      </c>
    </row>
    <row r="11" spans="1:15" s="18" customFormat="1" x14ac:dyDescent="0.25">
      <c r="A11" s="77">
        <v>1</v>
      </c>
      <c r="B11" s="87" t="s">
        <v>71</v>
      </c>
      <c r="C11" s="69">
        <v>1984</v>
      </c>
      <c r="D11" s="70" t="s">
        <v>51</v>
      </c>
      <c r="E11" s="86">
        <v>24</v>
      </c>
      <c r="F11" s="71"/>
      <c r="G11" s="72">
        <v>250</v>
      </c>
      <c r="H11" s="69" t="s">
        <v>56</v>
      </c>
      <c r="I11" s="192" t="s">
        <v>274</v>
      </c>
      <c r="J11" s="73"/>
      <c r="K11" s="73"/>
      <c r="L11" s="71">
        <v>1</v>
      </c>
      <c r="M11" s="71">
        <v>1</v>
      </c>
      <c r="N11" s="71">
        <v>30</v>
      </c>
      <c r="O11" s="71" t="s">
        <v>272</v>
      </c>
    </row>
    <row r="12" spans="1:15" s="18" customFormat="1" x14ac:dyDescent="0.25">
      <c r="A12" s="78">
        <v>2</v>
      </c>
      <c r="B12" s="87" t="s">
        <v>72</v>
      </c>
      <c r="C12" s="69">
        <v>1987</v>
      </c>
      <c r="D12" s="70" t="s">
        <v>51</v>
      </c>
      <c r="E12" s="69">
        <v>16</v>
      </c>
      <c r="F12" s="75"/>
      <c r="G12" s="72">
        <v>250</v>
      </c>
      <c r="H12" s="69" t="s">
        <v>56</v>
      </c>
      <c r="I12" s="73"/>
      <c r="J12" s="73">
        <v>0.47083333333333338</v>
      </c>
      <c r="K12" s="73"/>
      <c r="L12" s="75">
        <v>1</v>
      </c>
      <c r="M12" s="75">
        <v>1</v>
      </c>
      <c r="N12" s="71">
        <v>30</v>
      </c>
      <c r="O12" s="71" t="s">
        <v>272</v>
      </c>
    </row>
    <row r="13" spans="1:15" s="18" customFormat="1" x14ac:dyDescent="0.25">
      <c r="A13" s="77">
        <v>3</v>
      </c>
      <c r="B13" s="87" t="s">
        <v>73</v>
      </c>
      <c r="C13" s="69">
        <v>1989</v>
      </c>
      <c r="D13" s="70" t="s">
        <v>51</v>
      </c>
      <c r="E13" s="86">
        <v>32</v>
      </c>
      <c r="F13" s="71"/>
      <c r="G13" s="72">
        <v>100</v>
      </c>
      <c r="H13" s="69" t="s">
        <v>74</v>
      </c>
      <c r="I13" s="73">
        <v>0.30902777777777779</v>
      </c>
      <c r="J13" s="73"/>
      <c r="K13" s="73"/>
      <c r="L13" s="71">
        <v>1</v>
      </c>
      <c r="M13" s="71" t="s">
        <v>53</v>
      </c>
      <c r="N13" s="71">
        <v>30</v>
      </c>
      <c r="O13" s="74"/>
    </row>
    <row r="14" spans="1:15" s="18" customFormat="1" x14ac:dyDescent="0.25">
      <c r="A14" s="77">
        <v>4</v>
      </c>
      <c r="B14" s="88" t="s">
        <v>55</v>
      </c>
      <c r="C14" s="71">
        <v>2002</v>
      </c>
      <c r="D14" s="71">
        <v>1</v>
      </c>
      <c r="E14" s="71">
        <v>16</v>
      </c>
      <c r="F14" s="71"/>
      <c r="G14" s="72">
        <v>500</v>
      </c>
      <c r="H14" s="71" t="s">
        <v>79</v>
      </c>
      <c r="I14" s="73"/>
      <c r="J14" s="192" t="s">
        <v>275</v>
      </c>
      <c r="K14" s="85"/>
      <c r="L14" s="71">
        <v>1</v>
      </c>
      <c r="M14" s="71">
        <v>3</v>
      </c>
      <c r="N14" s="71">
        <v>30</v>
      </c>
      <c r="O14" s="74"/>
    </row>
    <row r="15" spans="1:15" x14ac:dyDescent="0.25">
      <c r="A15" s="224" t="s">
        <v>44</v>
      </c>
      <c r="B15" s="225"/>
      <c r="C15" s="225"/>
      <c r="D15" s="225"/>
      <c r="E15" s="225"/>
      <c r="F15" s="225"/>
      <c r="G15" s="225"/>
      <c r="H15" s="225"/>
      <c r="I15" s="226"/>
      <c r="J15" s="226"/>
      <c r="K15" s="226"/>
      <c r="L15" s="225"/>
      <c r="M15" s="225"/>
      <c r="N15" s="225"/>
      <c r="O15" s="227"/>
    </row>
    <row r="16" spans="1:15" ht="25.5" x14ac:dyDescent="0.25">
      <c r="A16" s="25" t="s">
        <v>42</v>
      </c>
      <c r="B16" s="58" t="s">
        <v>5</v>
      </c>
      <c r="C16" s="58" t="s">
        <v>6</v>
      </c>
      <c r="D16" s="58" t="s">
        <v>7</v>
      </c>
      <c r="E16" s="58" t="s">
        <v>10</v>
      </c>
      <c r="F16" s="58" t="s">
        <v>34</v>
      </c>
      <c r="G16" s="58" t="s">
        <v>35</v>
      </c>
      <c r="H16" s="39" t="s">
        <v>11</v>
      </c>
      <c r="I16" s="58" t="s">
        <v>31</v>
      </c>
      <c r="J16" s="58" t="s">
        <v>12</v>
      </c>
      <c r="K16" s="58" t="s">
        <v>24</v>
      </c>
      <c r="L16" s="58" t="s">
        <v>33</v>
      </c>
      <c r="M16" s="58" t="s">
        <v>7</v>
      </c>
      <c r="N16" s="58" t="s">
        <v>19</v>
      </c>
      <c r="O16" s="59" t="s">
        <v>20</v>
      </c>
    </row>
    <row r="17" spans="1:15" x14ac:dyDescent="0.25">
      <c r="A17" s="221" t="s">
        <v>246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25.5" x14ac:dyDescent="0.25">
      <c r="A18" s="25" t="s">
        <v>42</v>
      </c>
      <c r="B18" s="67" t="s">
        <v>5</v>
      </c>
      <c r="C18" s="67" t="s">
        <v>6</v>
      </c>
      <c r="D18" s="67" t="s">
        <v>7</v>
      </c>
      <c r="E18" s="67" t="s">
        <v>10</v>
      </c>
      <c r="F18" s="67" t="s">
        <v>34</v>
      </c>
      <c r="G18" s="67" t="s">
        <v>35</v>
      </c>
      <c r="H18" s="39" t="s">
        <v>11</v>
      </c>
      <c r="I18" s="67" t="s">
        <v>31</v>
      </c>
      <c r="J18" s="67" t="s">
        <v>12</v>
      </c>
      <c r="K18" s="67" t="s">
        <v>24</v>
      </c>
      <c r="L18" s="67" t="s">
        <v>33</v>
      </c>
      <c r="M18" s="67" t="s">
        <v>7</v>
      </c>
      <c r="N18" s="67" t="s">
        <v>19</v>
      </c>
      <c r="O18" s="68" t="s">
        <v>20</v>
      </c>
    </row>
    <row r="19" spans="1:15" s="18" customFormat="1" x14ac:dyDescent="0.25">
      <c r="A19" s="159">
        <v>1</v>
      </c>
      <c r="B19" s="102" t="s">
        <v>180</v>
      </c>
      <c r="C19" s="181">
        <v>1965</v>
      </c>
      <c r="D19" s="182" t="s">
        <v>88</v>
      </c>
      <c r="E19" s="182">
        <v>12</v>
      </c>
      <c r="F19" s="182" t="s">
        <v>230</v>
      </c>
      <c r="G19" s="183">
        <v>500</v>
      </c>
      <c r="H19" s="80" t="s">
        <v>181</v>
      </c>
      <c r="I19" s="192" t="s">
        <v>257</v>
      </c>
      <c r="J19" s="184"/>
      <c r="K19" s="185"/>
      <c r="L19" s="182">
        <v>1</v>
      </c>
      <c r="M19" s="182" t="s">
        <v>58</v>
      </c>
      <c r="N19" s="71">
        <v>30</v>
      </c>
      <c r="O19" s="186" t="s">
        <v>156</v>
      </c>
    </row>
    <row r="20" spans="1:15" x14ac:dyDescent="0.25">
      <c r="A20" s="221" t="s">
        <v>80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ht="25.5" x14ac:dyDescent="0.25">
      <c r="A21" s="25" t="s">
        <v>42</v>
      </c>
      <c r="B21" s="67" t="s">
        <v>5</v>
      </c>
      <c r="C21" s="67" t="s">
        <v>6</v>
      </c>
      <c r="D21" s="67" t="s">
        <v>7</v>
      </c>
      <c r="E21" s="67" t="s">
        <v>10</v>
      </c>
      <c r="F21" s="67" t="s">
        <v>34</v>
      </c>
      <c r="G21" s="67" t="s">
        <v>35</v>
      </c>
      <c r="H21" s="39" t="s">
        <v>11</v>
      </c>
      <c r="I21" s="67" t="s">
        <v>31</v>
      </c>
      <c r="J21" s="67" t="s">
        <v>12</v>
      </c>
      <c r="K21" s="67" t="s">
        <v>24</v>
      </c>
      <c r="L21" s="67" t="s">
        <v>33</v>
      </c>
      <c r="M21" s="67" t="s">
        <v>7</v>
      </c>
      <c r="N21" s="67" t="s">
        <v>19</v>
      </c>
      <c r="O21" s="68" t="s">
        <v>20</v>
      </c>
    </row>
    <row r="22" spans="1:15" x14ac:dyDescent="0.25">
      <c r="A22" s="157">
        <v>1</v>
      </c>
      <c r="B22" s="97" t="s">
        <v>196</v>
      </c>
      <c r="C22" s="98">
        <v>1976</v>
      </c>
      <c r="D22" s="71"/>
      <c r="E22" s="71">
        <v>12</v>
      </c>
      <c r="F22" s="71" t="s">
        <v>223</v>
      </c>
      <c r="G22" s="72">
        <v>500</v>
      </c>
      <c r="H22" s="80" t="s">
        <v>181</v>
      </c>
      <c r="I22" s="192" t="s">
        <v>258</v>
      </c>
      <c r="J22" s="73"/>
      <c r="K22" s="71"/>
      <c r="L22" s="71">
        <v>1</v>
      </c>
      <c r="M22" s="71" t="s">
        <v>53</v>
      </c>
      <c r="N22" s="71">
        <v>30</v>
      </c>
      <c r="O22" s="186" t="s">
        <v>156</v>
      </c>
    </row>
    <row r="23" spans="1:15" x14ac:dyDescent="0.25">
      <c r="A23" s="79">
        <v>1</v>
      </c>
      <c r="B23" s="89" t="s">
        <v>81</v>
      </c>
      <c r="C23" s="76">
        <v>1975</v>
      </c>
      <c r="D23" s="76">
        <v>2</v>
      </c>
      <c r="E23" s="76">
        <v>12</v>
      </c>
      <c r="F23" s="76"/>
      <c r="G23" s="76">
        <v>500</v>
      </c>
      <c r="H23" s="76" t="s">
        <v>54</v>
      </c>
      <c r="I23" s="76"/>
      <c r="J23" s="76"/>
      <c r="K23" s="192" t="s">
        <v>276</v>
      </c>
      <c r="L23" s="76">
        <v>1</v>
      </c>
      <c r="M23" s="76" t="s">
        <v>53</v>
      </c>
      <c r="N23" s="76">
        <v>30</v>
      </c>
      <c r="O23" s="76"/>
    </row>
    <row r="24" spans="1:15" x14ac:dyDescent="0.25">
      <c r="A24" s="223" t="s">
        <v>40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25.5" x14ac:dyDescent="0.25">
      <c r="A25" s="29" t="s">
        <v>42</v>
      </c>
      <c r="B25" s="66" t="s">
        <v>5</v>
      </c>
      <c r="C25" s="66" t="s">
        <v>6</v>
      </c>
      <c r="D25" s="66" t="s">
        <v>7</v>
      </c>
      <c r="E25" s="66" t="s">
        <v>10</v>
      </c>
      <c r="F25" s="66" t="s">
        <v>34</v>
      </c>
      <c r="G25" s="66" t="s">
        <v>35</v>
      </c>
      <c r="H25" s="39" t="s">
        <v>11</v>
      </c>
      <c r="I25" s="66" t="s">
        <v>31</v>
      </c>
      <c r="J25" s="66" t="s">
        <v>12</v>
      </c>
      <c r="K25" s="66" t="s">
        <v>24</v>
      </c>
      <c r="L25" s="66" t="s">
        <v>33</v>
      </c>
      <c r="M25" s="66" t="s">
        <v>7</v>
      </c>
      <c r="N25" s="66" t="s">
        <v>19</v>
      </c>
      <c r="O25" s="66" t="s">
        <v>20</v>
      </c>
    </row>
    <row r="26" spans="1:15" s="18" customFormat="1" x14ac:dyDescent="0.25">
      <c r="A26" s="80">
        <v>1</v>
      </c>
      <c r="B26" s="87" t="s">
        <v>57</v>
      </c>
      <c r="C26" s="69">
        <v>1978</v>
      </c>
      <c r="D26" s="69" t="s">
        <v>58</v>
      </c>
      <c r="E26" s="75">
        <v>28</v>
      </c>
      <c r="F26" s="81"/>
      <c r="G26" s="82">
        <v>100</v>
      </c>
      <c r="H26" s="69" t="s">
        <v>56</v>
      </c>
      <c r="I26" s="73"/>
      <c r="J26" s="178" t="s">
        <v>273</v>
      </c>
      <c r="K26" s="83"/>
      <c r="L26" s="81">
        <v>1</v>
      </c>
      <c r="M26" s="81">
        <v>1</v>
      </c>
      <c r="N26" s="71">
        <v>30</v>
      </c>
      <c r="O26" s="81"/>
    </row>
    <row r="27" spans="1:15" x14ac:dyDescent="0.25">
      <c r="A27" s="166">
        <v>2</v>
      </c>
      <c r="B27" s="151" t="s">
        <v>143</v>
      </c>
      <c r="C27" s="166">
        <v>1982</v>
      </c>
      <c r="D27" s="80" t="s">
        <v>239</v>
      </c>
      <c r="E27" s="156">
        <v>24</v>
      </c>
      <c r="F27" s="80"/>
      <c r="G27" s="84">
        <v>750</v>
      </c>
      <c r="H27" s="80" t="s">
        <v>181</v>
      </c>
      <c r="I27" s="172"/>
      <c r="J27" s="178" t="s">
        <v>229</v>
      </c>
      <c r="K27" s="83"/>
      <c r="L27" s="81">
        <v>1</v>
      </c>
      <c r="M27" s="81" t="s">
        <v>53</v>
      </c>
      <c r="N27" s="81">
        <v>30</v>
      </c>
      <c r="O27" s="80" t="s">
        <v>179</v>
      </c>
    </row>
    <row r="28" spans="1:15" x14ac:dyDescent="0.25">
      <c r="A28" s="166">
        <v>3</v>
      </c>
      <c r="B28" s="151" t="s">
        <v>143</v>
      </c>
      <c r="C28" s="166">
        <v>1982</v>
      </c>
      <c r="D28" s="80" t="s">
        <v>239</v>
      </c>
      <c r="E28" s="156">
        <v>20</v>
      </c>
      <c r="F28" s="80"/>
      <c r="G28" s="84">
        <v>750</v>
      </c>
      <c r="H28" s="80" t="s">
        <v>181</v>
      </c>
      <c r="I28" s="172"/>
      <c r="J28" s="178"/>
      <c r="K28" s="178" t="s">
        <v>250</v>
      </c>
      <c r="L28" s="81">
        <v>1</v>
      </c>
      <c r="M28" s="81" t="s">
        <v>53</v>
      </c>
      <c r="N28" s="81">
        <v>30</v>
      </c>
      <c r="O28" s="80" t="s">
        <v>179</v>
      </c>
    </row>
    <row r="29" spans="1:15" x14ac:dyDescent="0.25">
      <c r="A29" s="166">
        <v>4</v>
      </c>
      <c r="B29" s="151" t="s">
        <v>248</v>
      </c>
      <c r="C29" s="166">
        <v>1980</v>
      </c>
      <c r="D29" s="80" t="s">
        <v>51</v>
      </c>
      <c r="E29" s="156">
        <v>12</v>
      </c>
      <c r="F29" s="80"/>
      <c r="G29" s="84">
        <v>100</v>
      </c>
      <c r="H29" s="80" t="s">
        <v>249</v>
      </c>
      <c r="I29" s="172"/>
      <c r="J29" s="178" t="s">
        <v>251</v>
      </c>
      <c r="K29" s="83"/>
      <c r="L29" s="81">
        <v>1</v>
      </c>
      <c r="M29" s="81"/>
      <c r="N29" s="81">
        <v>30</v>
      </c>
      <c r="O29" s="80"/>
    </row>
    <row r="30" spans="1:15" x14ac:dyDescent="0.25">
      <c r="A30" s="166">
        <v>5</v>
      </c>
      <c r="B30" s="151" t="s">
        <v>248</v>
      </c>
      <c r="C30" s="166">
        <v>1980</v>
      </c>
      <c r="D30" s="80" t="s">
        <v>51</v>
      </c>
      <c r="E30" s="156">
        <v>12</v>
      </c>
      <c r="F30" s="80"/>
      <c r="G30" s="84">
        <v>100</v>
      </c>
      <c r="H30" s="80" t="s">
        <v>249</v>
      </c>
      <c r="I30" s="172" t="s">
        <v>254</v>
      </c>
      <c r="J30" s="178"/>
      <c r="K30" s="83"/>
      <c r="L30" s="81">
        <v>1</v>
      </c>
      <c r="M30" s="81"/>
      <c r="N30" s="81">
        <v>30</v>
      </c>
      <c r="O30" s="80"/>
    </row>
    <row r="31" spans="1:15" x14ac:dyDescent="0.25">
      <c r="A31" s="223" t="s">
        <v>41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5" ht="25.5" x14ac:dyDescent="0.25">
      <c r="A32" s="29" t="s">
        <v>42</v>
      </c>
      <c r="B32" s="66" t="s">
        <v>5</v>
      </c>
      <c r="C32" s="66" t="s">
        <v>6</v>
      </c>
      <c r="D32" s="66" t="s">
        <v>7</v>
      </c>
      <c r="E32" s="66" t="s">
        <v>10</v>
      </c>
      <c r="F32" s="66" t="s">
        <v>34</v>
      </c>
      <c r="G32" s="66" t="s">
        <v>35</v>
      </c>
      <c r="H32" s="39" t="s">
        <v>11</v>
      </c>
      <c r="I32" s="66" t="s">
        <v>31</v>
      </c>
      <c r="J32" s="66" t="s">
        <v>12</v>
      </c>
      <c r="K32" s="66" t="s">
        <v>24</v>
      </c>
      <c r="L32" s="66" t="s">
        <v>33</v>
      </c>
      <c r="M32" s="66" t="s">
        <v>7</v>
      </c>
      <c r="N32" s="66" t="s">
        <v>19</v>
      </c>
      <c r="O32" s="66" t="s">
        <v>20</v>
      </c>
    </row>
    <row r="33" spans="1:15" s="18" customFormat="1" x14ac:dyDescent="0.25">
      <c r="A33" s="80">
        <v>1</v>
      </c>
      <c r="B33" s="87" t="s">
        <v>70</v>
      </c>
      <c r="C33" s="69">
        <v>1973</v>
      </c>
      <c r="D33" s="69" t="s">
        <v>53</v>
      </c>
      <c r="E33" s="86">
        <v>32</v>
      </c>
      <c r="F33" s="80"/>
      <c r="G33" s="84">
        <v>100</v>
      </c>
      <c r="H33" s="69" t="s">
        <v>60</v>
      </c>
      <c r="I33" s="73"/>
      <c r="J33" s="73">
        <v>0.15138888888888888</v>
      </c>
      <c r="K33" s="83"/>
      <c r="L33" s="81">
        <v>1</v>
      </c>
      <c r="M33" s="81" t="s">
        <v>88</v>
      </c>
      <c r="N33" s="71">
        <v>30</v>
      </c>
      <c r="O33" s="75"/>
    </row>
    <row r="34" spans="1:15" s="18" customFormat="1" x14ac:dyDescent="0.25">
      <c r="A34" s="80">
        <v>2</v>
      </c>
      <c r="B34" s="87" t="s">
        <v>52</v>
      </c>
      <c r="C34" s="69">
        <v>1966</v>
      </c>
      <c r="D34" s="69" t="s">
        <v>53</v>
      </c>
      <c r="E34" s="86">
        <v>16</v>
      </c>
      <c r="F34" s="80"/>
      <c r="G34" s="84">
        <v>750</v>
      </c>
      <c r="H34" s="69" t="s">
        <v>78</v>
      </c>
      <c r="I34" s="73"/>
      <c r="J34" s="73"/>
      <c r="K34" s="192" t="s">
        <v>277</v>
      </c>
      <c r="L34" s="81">
        <v>1</v>
      </c>
      <c r="M34" s="81">
        <v>1</v>
      </c>
      <c r="N34" s="71">
        <v>30</v>
      </c>
      <c r="O34" s="75"/>
    </row>
    <row r="35" spans="1:15" s="18" customFormat="1" x14ac:dyDescent="0.25">
      <c r="A35" s="80">
        <v>3</v>
      </c>
      <c r="B35" s="87" t="s">
        <v>68</v>
      </c>
      <c r="C35" s="69">
        <v>1968</v>
      </c>
      <c r="D35" s="69" t="s">
        <v>50</v>
      </c>
      <c r="E35" s="75">
        <v>24</v>
      </c>
      <c r="F35" s="80"/>
      <c r="G35" s="84">
        <v>100</v>
      </c>
      <c r="H35" s="69" t="s">
        <v>69</v>
      </c>
      <c r="I35" s="73"/>
      <c r="J35" s="73"/>
      <c r="K35" s="83">
        <v>0.22777777777777777</v>
      </c>
      <c r="L35" s="81">
        <v>1</v>
      </c>
      <c r="M35" s="81">
        <v>2</v>
      </c>
      <c r="N35" s="71">
        <v>30</v>
      </c>
      <c r="O35" s="75" t="s">
        <v>101</v>
      </c>
    </row>
    <row r="36" spans="1:15" x14ac:dyDescent="0.25">
      <c r="A36" s="115">
        <v>1</v>
      </c>
      <c r="B36" s="151" t="s">
        <v>145</v>
      </c>
      <c r="C36" s="115">
        <v>1971</v>
      </c>
      <c r="D36" s="80" t="s">
        <v>150</v>
      </c>
      <c r="E36" s="156">
        <v>24</v>
      </c>
      <c r="F36" s="80"/>
      <c r="G36" s="84">
        <v>250</v>
      </c>
      <c r="H36" s="80" t="s">
        <v>149</v>
      </c>
      <c r="I36" s="152"/>
      <c r="J36" s="83"/>
      <c r="K36" s="83">
        <v>0.42083333333333334</v>
      </c>
      <c r="L36" s="81">
        <v>1</v>
      </c>
      <c r="M36" s="81" t="s">
        <v>53</v>
      </c>
      <c r="N36" s="81">
        <v>30</v>
      </c>
      <c r="O36" s="75"/>
    </row>
    <row r="37" spans="1:15" x14ac:dyDescent="0.25">
      <c r="A37" s="166">
        <v>2</v>
      </c>
      <c r="B37" s="99" t="s">
        <v>183</v>
      </c>
      <c r="C37" s="115">
        <v>1972</v>
      </c>
      <c r="D37" s="80" t="s">
        <v>51</v>
      </c>
      <c r="E37" s="156">
        <v>12</v>
      </c>
      <c r="F37" s="80" t="s">
        <v>228</v>
      </c>
      <c r="G37" s="84">
        <v>1000</v>
      </c>
      <c r="H37" s="80" t="s">
        <v>191</v>
      </c>
      <c r="I37" s="180">
        <v>4.6296296296296301E-2</v>
      </c>
      <c r="J37" s="83"/>
      <c r="K37" s="83"/>
      <c r="L37" s="81">
        <v>1</v>
      </c>
      <c r="M37" s="81">
        <v>1</v>
      </c>
      <c r="N37" s="81">
        <v>30</v>
      </c>
      <c r="O37" s="50" t="s">
        <v>184</v>
      </c>
    </row>
    <row r="38" spans="1:15" x14ac:dyDescent="0.25">
      <c r="A38" s="223" t="s">
        <v>231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s="18" customFormat="1" x14ac:dyDescent="0.25">
      <c r="A39" s="166">
        <v>1</v>
      </c>
      <c r="B39" s="90" t="s">
        <v>241</v>
      </c>
      <c r="C39" s="112">
        <v>1941</v>
      </c>
      <c r="D39" s="69" t="s">
        <v>51</v>
      </c>
      <c r="E39" s="75">
        <v>8</v>
      </c>
      <c r="F39" s="80"/>
      <c r="G39" s="84">
        <v>500</v>
      </c>
      <c r="H39" s="153" t="s">
        <v>89</v>
      </c>
      <c r="I39" s="73"/>
      <c r="J39" s="170" t="s">
        <v>204</v>
      </c>
      <c r="K39" s="83"/>
      <c r="L39" s="81">
        <v>1</v>
      </c>
      <c r="M39" s="81"/>
      <c r="N39" s="71">
        <v>30</v>
      </c>
      <c r="O39" s="154" t="s">
        <v>161</v>
      </c>
    </row>
    <row r="40" spans="1:15" s="18" customFormat="1" x14ac:dyDescent="0.25">
      <c r="A40" s="115">
        <v>2</v>
      </c>
      <c r="B40" s="90" t="s">
        <v>241</v>
      </c>
      <c r="C40" s="112">
        <v>1941</v>
      </c>
      <c r="D40" s="69" t="s">
        <v>51</v>
      </c>
      <c r="E40" s="75">
        <v>8</v>
      </c>
      <c r="F40" s="80"/>
      <c r="G40" s="84">
        <v>500</v>
      </c>
      <c r="H40" s="153" t="s">
        <v>89</v>
      </c>
      <c r="I40" s="73">
        <v>0.97916666666666663</v>
      </c>
      <c r="J40" s="73"/>
      <c r="K40" s="83"/>
      <c r="L40" s="81">
        <v>1</v>
      </c>
      <c r="M40" s="81"/>
      <c r="N40" s="71">
        <v>30</v>
      </c>
      <c r="O40" s="154" t="s">
        <v>161</v>
      </c>
    </row>
    <row r="41" spans="1:15" x14ac:dyDescent="0.25">
      <c r="A41" s="166">
        <v>3</v>
      </c>
      <c r="B41" s="151" t="s">
        <v>193</v>
      </c>
      <c r="C41" s="166">
        <v>1958</v>
      </c>
      <c r="D41" s="80" t="s">
        <v>51</v>
      </c>
      <c r="E41" s="156">
        <v>24</v>
      </c>
      <c r="F41" s="80"/>
      <c r="G41" s="84">
        <v>500</v>
      </c>
      <c r="H41" s="80" t="s">
        <v>194</v>
      </c>
      <c r="I41" s="172" t="s">
        <v>214</v>
      </c>
      <c r="J41" s="83"/>
      <c r="K41" s="83"/>
      <c r="L41" s="81">
        <v>1</v>
      </c>
      <c r="M41" s="81">
        <v>1</v>
      </c>
      <c r="N41" s="71">
        <v>30</v>
      </c>
      <c r="O41" s="75" t="s">
        <v>192</v>
      </c>
    </row>
    <row r="42" spans="1:15" x14ac:dyDescent="0.25">
      <c r="A42" s="166">
        <v>4</v>
      </c>
      <c r="B42" s="99" t="s">
        <v>202</v>
      </c>
      <c r="C42" s="115">
        <v>1962</v>
      </c>
      <c r="D42" s="80" t="s">
        <v>88</v>
      </c>
      <c r="E42" s="156">
        <v>20</v>
      </c>
      <c r="F42" s="80"/>
      <c r="G42" s="84">
        <v>1000</v>
      </c>
      <c r="H42" s="80" t="s">
        <v>289</v>
      </c>
      <c r="I42" s="152"/>
      <c r="J42" s="178" t="s">
        <v>224</v>
      </c>
      <c r="K42" s="83"/>
      <c r="L42" s="81">
        <v>1</v>
      </c>
      <c r="M42" s="81">
        <v>1</v>
      </c>
      <c r="N42" s="71">
        <v>30</v>
      </c>
      <c r="O42" s="75" t="s">
        <v>203</v>
      </c>
    </row>
    <row r="43" spans="1:15" x14ac:dyDescent="0.25">
      <c r="A43" s="222" t="s">
        <v>77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</row>
    <row r="44" spans="1:15" ht="25.5" x14ac:dyDescent="0.25">
      <c r="A44" s="29" t="s">
        <v>42</v>
      </c>
      <c r="B44" s="66" t="s">
        <v>5</v>
      </c>
      <c r="C44" s="66" t="s">
        <v>6</v>
      </c>
      <c r="D44" s="66" t="s">
        <v>7</v>
      </c>
      <c r="E44" s="66" t="s">
        <v>10</v>
      </c>
      <c r="F44" s="66" t="s">
        <v>34</v>
      </c>
      <c r="G44" s="66" t="s">
        <v>35</v>
      </c>
      <c r="H44" s="39" t="s">
        <v>11</v>
      </c>
      <c r="I44" s="66" t="s">
        <v>31</v>
      </c>
      <c r="J44" s="66" t="s">
        <v>12</v>
      </c>
      <c r="K44" s="66" t="s">
        <v>24</v>
      </c>
      <c r="L44" s="66" t="s">
        <v>33</v>
      </c>
      <c r="M44" s="66" t="s">
        <v>7</v>
      </c>
      <c r="N44" s="66" t="s">
        <v>19</v>
      </c>
      <c r="O44" s="66" t="s">
        <v>20</v>
      </c>
    </row>
    <row r="45" spans="1:15" s="18" customFormat="1" x14ac:dyDescent="0.25">
      <c r="A45" s="80">
        <v>1</v>
      </c>
      <c r="B45" s="87" t="s">
        <v>75</v>
      </c>
      <c r="C45" s="69">
        <v>2005</v>
      </c>
      <c r="D45" s="70" t="s">
        <v>51</v>
      </c>
      <c r="E45" s="69">
        <v>16</v>
      </c>
      <c r="F45" s="81"/>
      <c r="G45" s="82">
        <v>250</v>
      </c>
      <c r="H45" s="69" t="s">
        <v>56</v>
      </c>
      <c r="I45" s="178" t="s">
        <v>278</v>
      </c>
      <c r="J45" s="73"/>
      <c r="K45" s="83"/>
      <c r="L45" s="81">
        <v>1</v>
      </c>
      <c r="M45" s="81">
        <v>1</v>
      </c>
      <c r="N45" s="71">
        <v>30</v>
      </c>
      <c r="O45" s="71" t="s">
        <v>272</v>
      </c>
    </row>
    <row r="46" spans="1:15" x14ac:dyDescent="0.25">
      <c r="A46" s="222" t="s">
        <v>59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</row>
    <row r="47" spans="1:15" ht="25.5" x14ac:dyDescent="0.25">
      <c r="A47" s="29" t="s">
        <v>42</v>
      </c>
      <c r="B47" s="66" t="s">
        <v>5</v>
      </c>
      <c r="C47" s="66" t="s">
        <v>6</v>
      </c>
      <c r="D47" s="66" t="s">
        <v>7</v>
      </c>
      <c r="E47" s="66" t="s">
        <v>10</v>
      </c>
      <c r="F47" s="66" t="s">
        <v>34</v>
      </c>
      <c r="G47" s="66" t="s">
        <v>35</v>
      </c>
      <c r="H47" s="39" t="s">
        <v>11</v>
      </c>
      <c r="I47" s="66" t="s">
        <v>31</v>
      </c>
      <c r="J47" s="66" t="s">
        <v>12</v>
      </c>
      <c r="K47" s="66" t="s">
        <v>24</v>
      </c>
      <c r="L47" s="66" t="s">
        <v>33</v>
      </c>
      <c r="M47" s="66" t="s">
        <v>7</v>
      </c>
      <c r="N47" s="66" t="s">
        <v>19</v>
      </c>
      <c r="O47" s="66" t="s">
        <v>20</v>
      </c>
    </row>
    <row r="48" spans="1:15" x14ac:dyDescent="0.25">
      <c r="A48" s="80">
        <v>1</v>
      </c>
      <c r="B48" s="87" t="s">
        <v>76</v>
      </c>
      <c r="C48" s="69">
        <v>2012</v>
      </c>
      <c r="D48" s="70" t="s">
        <v>51</v>
      </c>
      <c r="E48" s="69">
        <v>4</v>
      </c>
      <c r="F48" s="81"/>
      <c r="G48" s="82">
        <v>1000</v>
      </c>
      <c r="H48" s="69" t="s">
        <v>56</v>
      </c>
      <c r="I48" s="73"/>
      <c r="J48" s="73"/>
      <c r="K48" s="178" t="s">
        <v>279</v>
      </c>
      <c r="L48" s="81">
        <v>1</v>
      </c>
      <c r="M48" s="81"/>
      <c r="N48" s="71">
        <v>30</v>
      </c>
      <c r="O48" s="81" t="s">
        <v>272</v>
      </c>
    </row>
    <row r="49" spans="1:15" x14ac:dyDescent="0.25">
      <c r="A49" s="166">
        <v>1</v>
      </c>
      <c r="B49" s="99" t="s">
        <v>205</v>
      </c>
      <c r="C49" s="115">
        <v>2011</v>
      </c>
      <c r="D49" s="80" t="s">
        <v>51</v>
      </c>
      <c r="E49" s="156">
        <v>12</v>
      </c>
      <c r="F49" s="80"/>
      <c r="G49" s="84">
        <v>250</v>
      </c>
      <c r="H49" s="80" t="s">
        <v>206</v>
      </c>
      <c r="I49" s="152"/>
      <c r="J49" s="83">
        <v>0.87986111111111109</v>
      </c>
      <c r="K49" s="83"/>
      <c r="L49" s="81">
        <v>1</v>
      </c>
      <c r="M49" s="81"/>
      <c r="N49" s="71">
        <v>30</v>
      </c>
      <c r="O49" s="75" t="s">
        <v>207</v>
      </c>
    </row>
    <row r="50" spans="1:15" x14ac:dyDescent="0.25">
      <c r="A50" s="166">
        <v>2</v>
      </c>
      <c r="B50" s="99" t="s">
        <v>208</v>
      </c>
      <c r="C50" s="115">
        <v>2010</v>
      </c>
      <c r="D50" s="80" t="s">
        <v>53</v>
      </c>
      <c r="E50" s="156">
        <v>12</v>
      </c>
      <c r="F50" s="80"/>
      <c r="G50" s="84">
        <v>100</v>
      </c>
      <c r="H50" s="80" t="s">
        <v>206</v>
      </c>
      <c r="I50" s="172" t="s">
        <v>212</v>
      </c>
      <c r="J50" s="83"/>
      <c r="K50" s="83"/>
      <c r="L50" s="81">
        <v>1</v>
      </c>
      <c r="M50" s="81"/>
      <c r="N50" s="71">
        <v>30</v>
      </c>
      <c r="O50" s="75" t="s">
        <v>207</v>
      </c>
    </row>
  </sheetData>
  <sortState ref="A11:P14">
    <sortCondition ref="E11:E14"/>
  </sortState>
  <mergeCells count="16">
    <mergeCell ref="A15:O15"/>
    <mergeCell ref="A8:O8"/>
    <mergeCell ref="A9:O9"/>
    <mergeCell ref="A1:B1"/>
    <mergeCell ref="A2:O2"/>
    <mergeCell ref="A3:O3"/>
    <mergeCell ref="A4:O4"/>
    <mergeCell ref="A5:O5"/>
    <mergeCell ref="A7:O7"/>
    <mergeCell ref="A20:O20"/>
    <mergeCell ref="A17:O17"/>
    <mergeCell ref="A46:O46"/>
    <mergeCell ref="A43:O43"/>
    <mergeCell ref="A24:O24"/>
    <mergeCell ref="A31:O31"/>
    <mergeCell ref="A38:O38"/>
  </mergeCells>
  <pageMargins left="0.7" right="0.7" top="0.75" bottom="0.75" header="0.3" footer="0.3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H12" sqref="H12"/>
    </sheetView>
  </sheetViews>
  <sheetFormatPr defaultRowHeight="15" x14ac:dyDescent="0.25"/>
  <cols>
    <col min="1" max="1" width="5.85546875" customWidth="1"/>
    <col min="2" max="2" width="20" customWidth="1"/>
    <col min="3" max="3" width="8.7109375" customWidth="1"/>
    <col min="4" max="5" width="6.85546875" customWidth="1"/>
    <col min="6" max="6" width="9.42578125" customWidth="1"/>
    <col min="7" max="7" width="7.7109375" customWidth="1"/>
    <col min="8" max="8" width="22.7109375" customWidth="1"/>
    <col min="9" max="9" width="10.140625" customWidth="1"/>
    <col min="10" max="10" width="10.5703125" customWidth="1"/>
    <col min="11" max="11" width="10" customWidth="1"/>
    <col min="12" max="12" width="10.5703125" customWidth="1"/>
    <col min="13" max="13" width="7.140625" customWidth="1"/>
    <col min="14" max="14" width="8.140625" customWidth="1"/>
    <col min="15" max="15" width="7.140625" customWidth="1"/>
    <col min="17" max="17" width="15.7109375" customWidth="1"/>
  </cols>
  <sheetData>
    <row r="1" spans="1:17" ht="15.75" x14ac:dyDescent="0.25">
      <c r="A1" s="210" t="s">
        <v>82</v>
      </c>
      <c r="B1" s="210"/>
      <c r="C1" s="15"/>
      <c r="D1" s="15"/>
      <c r="E1" s="15"/>
      <c r="F1" s="15"/>
      <c r="G1" s="15"/>
      <c r="H1" s="15"/>
      <c r="M1" s="16"/>
      <c r="Q1" s="16" t="s">
        <v>85</v>
      </c>
    </row>
    <row r="2" spans="1:17" ht="20.25" x14ac:dyDescent="0.3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0.25" x14ac:dyDescent="0.3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ht="20.25" x14ac:dyDescent="0.3">
      <c r="A4" s="204" t="s">
        <v>84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20.25" x14ac:dyDescent="0.3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7" ht="15.75" x14ac:dyDescent="0.25">
      <c r="A6" s="10"/>
      <c r="B6" s="17"/>
      <c r="C6" s="17"/>
      <c r="D6" s="17"/>
      <c r="E6" s="17"/>
      <c r="F6" s="17"/>
      <c r="G6" s="17"/>
      <c r="H6" s="17"/>
    </row>
    <row r="7" spans="1:17" ht="24" customHeight="1" x14ac:dyDescent="0.25">
      <c r="A7" s="206" t="s">
        <v>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30.75" customHeight="1" thickBot="1" x14ac:dyDescent="0.3">
      <c r="A8" s="228" t="s">
        <v>49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</row>
    <row r="9" spans="1:17" ht="20.25" x14ac:dyDescent="0.25">
      <c r="A9" s="242" t="s">
        <v>238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7"/>
    </row>
    <row r="10" spans="1:17" ht="26.25" thickBot="1" x14ac:dyDescent="0.3">
      <c r="A10" s="34" t="s">
        <v>42</v>
      </c>
      <c r="B10" s="27" t="s">
        <v>5</v>
      </c>
      <c r="C10" s="27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9" t="s">
        <v>11</v>
      </c>
      <c r="I10" s="27" t="s">
        <v>45</v>
      </c>
      <c r="J10" s="27" t="s">
        <v>46</v>
      </c>
      <c r="K10" s="27" t="s">
        <v>47</v>
      </c>
      <c r="L10" s="27" t="s">
        <v>48</v>
      </c>
      <c r="M10" s="27" t="s">
        <v>17</v>
      </c>
      <c r="N10" s="27" t="s">
        <v>21</v>
      </c>
      <c r="O10" s="27" t="s">
        <v>7</v>
      </c>
      <c r="P10" s="27" t="s">
        <v>19</v>
      </c>
      <c r="Q10" s="28" t="s">
        <v>20</v>
      </c>
    </row>
    <row r="11" spans="1:17" x14ac:dyDescent="0.25">
      <c r="A11" s="253" t="s">
        <v>32</v>
      </c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</row>
    <row r="12" spans="1:17" s="18" customFormat="1" ht="18.600000000000001" customHeight="1" x14ac:dyDescent="0.25">
      <c r="A12" s="80">
        <v>1</v>
      </c>
      <c r="B12" s="111" t="s">
        <v>100</v>
      </c>
      <c r="C12" s="115">
        <v>1985</v>
      </c>
      <c r="D12" s="80"/>
      <c r="E12" s="116">
        <v>106.8</v>
      </c>
      <c r="F12" s="80" t="s">
        <v>227</v>
      </c>
      <c r="G12" s="84" t="s">
        <v>99</v>
      </c>
      <c r="H12" s="80" t="s">
        <v>91</v>
      </c>
      <c r="I12" s="80"/>
      <c r="J12" s="80"/>
      <c r="K12" s="50">
        <v>31</v>
      </c>
      <c r="L12" s="80"/>
      <c r="M12" s="169">
        <f>K12*5</f>
        <v>155</v>
      </c>
      <c r="N12" s="80">
        <v>1</v>
      </c>
      <c r="O12" s="80"/>
      <c r="P12" s="80">
        <v>30</v>
      </c>
      <c r="Q12" s="111" t="s">
        <v>101</v>
      </c>
    </row>
    <row r="13" spans="1:17" ht="18.600000000000001" customHeight="1" x14ac:dyDescent="0.25">
      <c r="A13" s="75">
        <v>2</v>
      </c>
      <c r="B13" s="111" t="s">
        <v>106</v>
      </c>
      <c r="C13" s="115">
        <v>1984</v>
      </c>
      <c r="D13" s="80"/>
      <c r="E13" s="116">
        <v>135.30000000000001</v>
      </c>
      <c r="F13" s="80" t="s">
        <v>227</v>
      </c>
      <c r="G13" s="84" t="s">
        <v>105</v>
      </c>
      <c r="H13" s="80" t="s">
        <v>107</v>
      </c>
      <c r="I13" s="80"/>
      <c r="J13" s="80"/>
      <c r="K13" s="50">
        <v>25</v>
      </c>
      <c r="L13" s="80"/>
      <c r="M13" s="169">
        <f>K13*10</f>
        <v>250</v>
      </c>
      <c r="N13" s="80">
        <v>1</v>
      </c>
      <c r="O13" s="80"/>
      <c r="P13" s="80">
        <v>30</v>
      </c>
      <c r="Q13" s="111" t="s">
        <v>108</v>
      </c>
    </row>
    <row r="14" spans="1:17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</sheetData>
  <sortState ref="A14:Q15">
    <sortCondition ref="F14:F15"/>
  </sortState>
  <mergeCells count="9">
    <mergeCell ref="A11:Q11"/>
    <mergeCell ref="A7:Q7"/>
    <mergeCell ref="A8:Q8"/>
    <mergeCell ref="A9:Q9"/>
    <mergeCell ref="A1:B1"/>
    <mergeCell ref="A2:Q2"/>
    <mergeCell ref="A3:Q3"/>
    <mergeCell ref="A4:Q4"/>
    <mergeCell ref="A5:Q5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Лист2</vt:lpstr>
      <vt:lpstr>Эстафета</vt:lpstr>
      <vt:lpstr>Двоеборье</vt:lpstr>
      <vt:lpstr>ДЦ</vt:lpstr>
      <vt:lpstr>АГР</vt:lpstr>
      <vt:lpstr>Толчок</vt:lpstr>
      <vt:lpstr>Рывок</vt:lpstr>
      <vt:lpstr>Гиревая гонка</vt:lpstr>
      <vt:lpstr>Рывок 2ух гирь</vt:lpstr>
      <vt:lpstr>Марафон</vt:lpstr>
      <vt:lpstr>Командный</vt:lpstr>
      <vt:lpstr>АГР!Область_печати</vt:lpstr>
      <vt:lpstr>Двоеборье!Область_печати</vt:lpstr>
      <vt:lpstr>Рывок!Область_печати</vt:lpstr>
      <vt:lpstr>'Рывок 2ух гирь'!Область_печати</vt:lpstr>
      <vt:lpstr>Толчок!Область_печати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2023-06-20T02:38:30Z</dcterms:modified>
</cp:coreProperties>
</file>